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120" yWindow="-120" windowWidth="9240" windowHeight="6480" tabRatio="687"/>
  </bookViews>
  <sheets>
    <sheet name="신서식" sheetId="11" r:id="rId1"/>
    <sheet name="구서식" sheetId="12" r:id="rId2"/>
  </sheets>
  <definedNames>
    <definedName name="_xlnm._FilterDatabase" localSheetId="0" hidden="1">신서식!$A$1:$Z$26</definedName>
    <definedName name="_xlnm.Print_Titles" localSheetId="0">신서식!$4:$6</definedName>
  </definedNames>
  <calcPr calcId="125725"/>
</workbook>
</file>

<file path=xl/calcChain.xml><?xml version="1.0" encoding="utf-8"?>
<calcChain xmlns="http://schemas.openxmlformats.org/spreadsheetml/2006/main">
  <c r="Z8" i="11"/>
  <c r="Z20"/>
  <c r="N7" i="12"/>
  <c r="M7"/>
  <c r="K7"/>
  <c r="J7"/>
  <c r="I7"/>
  <c r="H7"/>
  <c r="U12" i="11"/>
  <c r="U13"/>
  <c r="U14"/>
  <c r="U15"/>
  <c r="U16"/>
  <c r="U17"/>
  <c r="U18"/>
  <c r="I12" i="12"/>
  <c r="U11" i="11" l="1"/>
  <c r="Z7"/>
  <c r="M33" i="12" l="1"/>
  <c r="N33"/>
  <c r="H33"/>
  <c r="I33"/>
  <c r="J33"/>
  <c r="K33"/>
  <c r="N32"/>
  <c r="M32"/>
  <c r="K32"/>
  <c r="J32"/>
  <c r="I32"/>
  <c r="H32"/>
  <c r="H30"/>
  <c r="M29"/>
  <c r="N29"/>
  <c r="M30"/>
  <c r="N30"/>
  <c r="H29"/>
  <c r="I29"/>
  <c r="J29"/>
  <c r="K29"/>
  <c r="I30"/>
  <c r="J30"/>
  <c r="K30"/>
  <c r="N28"/>
  <c r="M28"/>
  <c r="K28"/>
  <c r="J28"/>
  <c r="I28"/>
  <c r="H28"/>
  <c r="M26"/>
  <c r="N26"/>
  <c r="H26"/>
  <c r="I26"/>
  <c r="J26"/>
  <c r="K26"/>
  <c r="N25"/>
  <c r="M25"/>
  <c r="K25"/>
  <c r="J25"/>
  <c r="I25"/>
  <c r="H25"/>
  <c r="M22"/>
  <c r="N22"/>
  <c r="M23"/>
  <c r="N23"/>
  <c r="H22"/>
  <c r="I22"/>
  <c r="J22"/>
  <c r="K22"/>
  <c r="H23"/>
  <c r="I23"/>
  <c r="J23"/>
  <c r="K23"/>
  <c r="N21"/>
  <c r="M21"/>
  <c r="K21"/>
  <c r="J21"/>
  <c r="I21"/>
  <c r="H21"/>
  <c r="M19"/>
  <c r="N19"/>
  <c r="H19"/>
  <c r="I19"/>
  <c r="J19"/>
  <c r="K19"/>
  <c r="N18"/>
  <c r="M18"/>
  <c r="K18"/>
  <c r="J18"/>
  <c r="I18"/>
  <c r="H18"/>
  <c r="M15"/>
  <c r="N15"/>
  <c r="M16"/>
  <c r="N16"/>
  <c r="H15"/>
  <c r="I15"/>
  <c r="J15"/>
  <c r="K15"/>
  <c r="H16"/>
  <c r="I16"/>
  <c r="J16"/>
  <c r="K16"/>
  <c r="N14"/>
  <c r="M14"/>
  <c r="K14"/>
  <c r="J14"/>
  <c r="I14"/>
  <c r="H14"/>
  <c r="M12"/>
  <c r="N12"/>
  <c r="H12"/>
  <c r="J12"/>
  <c r="K12"/>
  <c r="N11"/>
  <c r="M11"/>
  <c r="K11"/>
  <c r="J11"/>
  <c r="I11"/>
  <c r="H11"/>
  <c r="N8"/>
  <c r="N9"/>
  <c r="M8"/>
  <c r="M9"/>
  <c r="K8"/>
  <c r="K9"/>
  <c r="J8"/>
  <c r="J9"/>
  <c r="I8"/>
  <c r="I9"/>
  <c r="H9"/>
  <c r="H8"/>
  <c r="L11" l="1"/>
  <c r="L7"/>
  <c r="O8"/>
  <c r="O7"/>
  <c r="O33"/>
  <c r="L33"/>
  <c r="O32"/>
  <c r="L32"/>
  <c r="O30"/>
  <c r="L30"/>
  <c r="O29"/>
  <c r="L29"/>
  <c r="O28"/>
  <c r="L28"/>
  <c r="O26"/>
  <c r="L26"/>
  <c r="O25"/>
  <c r="L25"/>
  <c r="O23"/>
  <c r="L23"/>
  <c r="O22"/>
  <c r="L22"/>
  <c r="O21"/>
  <c r="L21"/>
  <c r="O19"/>
  <c r="L19"/>
  <c r="O18"/>
  <c r="L18"/>
  <c r="O16"/>
  <c r="L16"/>
  <c r="O15"/>
  <c r="L15"/>
  <c r="O14"/>
  <c r="L14"/>
  <c r="O12"/>
  <c r="L12"/>
  <c r="O11"/>
  <c r="O9"/>
  <c r="L9"/>
  <c r="L8"/>
  <c r="U21" i="11"/>
  <c r="U20"/>
  <c r="U19"/>
  <c r="O34" i="12" l="1"/>
  <c r="L34"/>
  <c r="O31"/>
  <c r="L31"/>
  <c r="O27"/>
  <c r="L27"/>
  <c r="O24"/>
  <c r="L24"/>
  <c r="O20"/>
  <c r="L20"/>
  <c r="O17"/>
  <c r="L17"/>
  <c r="O13"/>
  <c r="L13"/>
  <c r="O10"/>
  <c r="L10"/>
  <c r="Z26" i="11"/>
  <c r="Z25"/>
  <c r="Z24"/>
  <c r="Z23"/>
  <c r="Z22"/>
  <c r="Z21"/>
  <c r="Z19"/>
  <c r="Z18"/>
  <c r="Z17"/>
  <c r="Z16"/>
  <c r="Z15"/>
  <c r="Z14"/>
  <c r="Z13"/>
  <c r="Z12"/>
  <c r="Z11"/>
  <c r="Z10"/>
  <c r="Z9"/>
  <c r="U26"/>
  <c r="U25"/>
  <c r="U24"/>
  <c r="U23"/>
  <c r="U22"/>
  <c r="U10"/>
  <c r="U9"/>
  <c r="U8"/>
  <c r="U7"/>
</calcChain>
</file>

<file path=xl/sharedStrings.xml><?xml version="1.0" encoding="utf-8"?>
<sst xmlns="http://schemas.openxmlformats.org/spreadsheetml/2006/main" count="267" uniqueCount="184">
  <si>
    <t>년도</t>
  </si>
  <si>
    <t>분기</t>
  </si>
  <si>
    <t>광양읍</t>
  </si>
  <si>
    <t>광양실고운동장 서편</t>
  </si>
  <si>
    <t>광양실고 연단앞</t>
  </si>
  <si>
    <t>B14623002</t>
  </si>
  <si>
    <t>광양중학교 연단앞</t>
  </si>
  <si>
    <t>B14623003</t>
  </si>
  <si>
    <t>광양실고남문앞</t>
  </si>
  <si>
    <t>B14623004</t>
  </si>
  <si>
    <t>광양실고동편도로변</t>
  </si>
  <si>
    <t>B14623005</t>
  </si>
  <si>
    <t>중  동</t>
  </si>
  <si>
    <t>주공1차 아파트공터</t>
  </si>
  <si>
    <t>B14623006</t>
  </si>
  <si>
    <t>주공2차 아파트공터</t>
  </si>
  <si>
    <t>B14623007</t>
  </si>
  <si>
    <t>성호1차 아파트공터</t>
  </si>
  <si>
    <t>B14623008</t>
  </si>
  <si>
    <t>호반아파트옆도로</t>
  </si>
  <si>
    <t>B14623009</t>
  </si>
  <si>
    <t>B14623010</t>
  </si>
  <si>
    <t>B14623011</t>
  </si>
  <si>
    <t>광양농협뒤</t>
  </si>
  <si>
    <t>B14623012</t>
  </si>
  <si>
    <t>참마트뒤</t>
  </si>
  <si>
    <t>B14623013</t>
  </si>
  <si>
    <t>고려의원앞</t>
  </si>
  <si>
    <t>B14623014</t>
  </si>
  <si>
    <t>제일교회앞</t>
  </si>
  <si>
    <t>B14623015</t>
  </si>
  <si>
    <t>태인동</t>
  </si>
  <si>
    <t>B14623016</t>
  </si>
  <si>
    <t>B14623017</t>
  </si>
  <si>
    <t>(주)남광포리머</t>
  </si>
  <si>
    <t>B14623018</t>
  </si>
  <si>
    <t>B14623019</t>
  </si>
  <si>
    <t>B14623020</t>
  </si>
  <si>
    <t>지방</t>
    <phoneticPr fontId="2" type="noConversion"/>
  </si>
  <si>
    <t>광양</t>
    <phoneticPr fontId="23" type="noConversion"/>
  </si>
  <si>
    <t>지방</t>
    <phoneticPr fontId="2" type="noConversion"/>
  </si>
  <si>
    <t>광양</t>
    <phoneticPr fontId="23" type="noConversion"/>
  </si>
  <si>
    <t>포스코컴텍 (구.포스렉)</t>
    <phoneticPr fontId="23" type="noConversion"/>
  </si>
  <si>
    <t>포스코엠텍(구.삼정피엔에이)</t>
    <phoneticPr fontId="23" type="noConversion"/>
  </si>
  <si>
    <t>환 경 소 음 측 정 현 황</t>
    <phoneticPr fontId="2" type="noConversion"/>
  </si>
  <si>
    <t>측정망</t>
    <phoneticPr fontId="23" type="noConversion"/>
  </si>
  <si>
    <t>시도</t>
    <phoneticPr fontId="23" type="noConversion"/>
  </si>
  <si>
    <t>지방</t>
    <phoneticPr fontId="2" type="noConversion"/>
  </si>
  <si>
    <t>광양</t>
    <phoneticPr fontId="23" type="noConversion"/>
  </si>
  <si>
    <t>적용대상</t>
  </si>
  <si>
    <t>측정지역</t>
  </si>
  <si>
    <t>소음도</t>
  </si>
  <si>
    <t>법적
구분</t>
  </si>
  <si>
    <t>용도
구분</t>
  </si>
  <si>
    <t>측정지역
(주소)</t>
  </si>
  <si>
    <t>지역
구분</t>
  </si>
  <si>
    <t>측정지점</t>
  </si>
  <si>
    <t>T.M좌표</t>
  </si>
  <si>
    <t>낮시간대</t>
  </si>
  <si>
    <t>밤시간대</t>
  </si>
  <si>
    <t>가로</t>
  </si>
  <si>
    <t>세로</t>
  </si>
  <si>
    <t xml:space="preserve">09 </t>
  </si>
  <si>
    <t>12</t>
  </si>
  <si>
    <t>16</t>
  </si>
  <si>
    <t>20</t>
  </si>
  <si>
    <t>평균</t>
  </si>
  <si>
    <t>23</t>
  </si>
  <si>
    <t>01</t>
  </si>
  <si>
    <t>가</t>
  </si>
  <si>
    <t>-</t>
  </si>
  <si>
    <t>나</t>
  </si>
  <si>
    <t>다</t>
  </si>
  <si>
    <t>상 업 지 역</t>
  </si>
  <si>
    <t>환 경 소 음 측 정 현 황</t>
    <phoneticPr fontId="2" type="noConversion"/>
  </si>
  <si>
    <t>[단위 : dB(A)]</t>
    <phoneticPr fontId="2" type="noConversion"/>
  </si>
  <si>
    <t>학 교 지 역</t>
    <phoneticPr fontId="2" type="noConversion"/>
  </si>
  <si>
    <t>광양읍</t>
    <phoneticPr fontId="2" type="noConversion"/>
  </si>
  <si>
    <t>광양실고 서편</t>
    <phoneticPr fontId="2" type="noConversion"/>
  </si>
  <si>
    <r>
      <t>1</t>
    </r>
    <r>
      <rPr>
        <sz val="11"/>
        <rFont val="돋움"/>
        <family val="3"/>
        <charset val="129"/>
      </rPr>
      <t>64.68</t>
    </r>
    <phoneticPr fontId="2" type="noConversion"/>
  </si>
  <si>
    <r>
      <t>2</t>
    </r>
    <r>
      <rPr>
        <sz val="11"/>
        <rFont val="돋움"/>
        <family val="3"/>
        <charset val="129"/>
      </rPr>
      <t>53.89</t>
    </r>
    <phoneticPr fontId="2" type="noConversion"/>
  </si>
  <si>
    <t>광양실고 연단앞</t>
    <phoneticPr fontId="2" type="noConversion"/>
  </si>
  <si>
    <r>
      <t>1</t>
    </r>
    <r>
      <rPr>
        <sz val="11"/>
        <rFont val="돋움"/>
        <family val="3"/>
        <charset val="129"/>
      </rPr>
      <t>64.69</t>
    </r>
    <phoneticPr fontId="2" type="noConversion"/>
  </si>
  <si>
    <r>
      <t>2</t>
    </r>
    <r>
      <rPr>
        <sz val="11"/>
        <rFont val="돋움"/>
        <family val="3"/>
        <charset val="129"/>
      </rPr>
      <t>53.95</t>
    </r>
    <phoneticPr fontId="2" type="noConversion"/>
  </si>
  <si>
    <t>광양중 연단앞</t>
    <phoneticPr fontId="2" type="noConversion"/>
  </si>
  <si>
    <r>
      <t>1</t>
    </r>
    <r>
      <rPr>
        <sz val="11"/>
        <rFont val="돋움"/>
        <family val="3"/>
        <charset val="129"/>
      </rPr>
      <t>64.70</t>
    </r>
    <phoneticPr fontId="2" type="noConversion"/>
  </si>
  <si>
    <r>
      <t>2</t>
    </r>
    <r>
      <rPr>
        <sz val="11"/>
        <rFont val="돋움"/>
        <family val="3"/>
        <charset val="129"/>
      </rPr>
      <t>53.80</t>
    </r>
    <phoneticPr fontId="2" type="noConversion"/>
  </si>
  <si>
    <t>광양실고 남문앞</t>
    <phoneticPr fontId="2" type="noConversion"/>
  </si>
  <si>
    <r>
      <t>1</t>
    </r>
    <r>
      <rPr>
        <sz val="11"/>
        <rFont val="돋움"/>
        <family val="3"/>
        <charset val="129"/>
      </rPr>
      <t>64.60</t>
    </r>
    <phoneticPr fontId="2" type="noConversion"/>
  </si>
  <si>
    <r>
      <t>2</t>
    </r>
    <r>
      <rPr>
        <sz val="11"/>
        <rFont val="돋움"/>
        <family val="3"/>
        <charset val="129"/>
      </rPr>
      <t>53.91</t>
    </r>
    <phoneticPr fontId="2" type="noConversion"/>
  </si>
  <si>
    <t>광양실고 동편</t>
    <phoneticPr fontId="2" type="noConversion"/>
  </si>
  <si>
    <r>
      <t>1</t>
    </r>
    <r>
      <rPr>
        <sz val="11"/>
        <rFont val="돋움"/>
        <family val="3"/>
        <charset val="129"/>
      </rPr>
      <t>64.71</t>
    </r>
    <phoneticPr fontId="2" type="noConversion"/>
  </si>
  <si>
    <r>
      <t>2</t>
    </r>
    <r>
      <rPr>
        <sz val="11"/>
        <rFont val="돋움"/>
        <family val="3"/>
        <charset val="129"/>
      </rPr>
      <t>54.04</t>
    </r>
    <phoneticPr fontId="2" type="noConversion"/>
  </si>
  <si>
    <r>
      <t>일 반 주</t>
    </r>
    <r>
      <rPr>
        <sz val="11"/>
        <rFont val="돋움"/>
        <family val="3"/>
        <charset val="129"/>
      </rPr>
      <t xml:space="preserve"> </t>
    </r>
    <r>
      <rPr>
        <sz val="11"/>
        <rFont val="돋움"/>
        <family val="3"/>
        <charset val="129"/>
      </rPr>
      <t>거</t>
    </r>
    <phoneticPr fontId="2" type="noConversion"/>
  </si>
  <si>
    <t>중 동</t>
    <phoneticPr fontId="2" type="noConversion"/>
  </si>
  <si>
    <t>주공1차@공터</t>
    <phoneticPr fontId="2" type="noConversion"/>
  </si>
  <si>
    <r>
      <t>1</t>
    </r>
    <r>
      <rPr>
        <sz val="11"/>
        <rFont val="돋움"/>
        <family val="3"/>
        <charset val="129"/>
      </rPr>
      <t>60.67</t>
    </r>
    <phoneticPr fontId="2" type="noConversion"/>
  </si>
  <si>
    <r>
      <t>2</t>
    </r>
    <r>
      <rPr>
        <sz val="11"/>
        <rFont val="돋움"/>
        <family val="3"/>
        <charset val="129"/>
      </rPr>
      <t>63.86</t>
    </r>
    <phoneticPr fontId="2" type="noConversion"/>
  </si>
  <si>
    <t>주공2차@공터</t>
    <phoneticPr fontId="2" type="noConversion"/>
  </si>
  <si>
    <r>
      <t>1</t>
    </r>
    <r>
      <rPr>
        <sz val="11"/>
        <rFont val="돋움"/>
        <family val="3"/>
        <charset val="129"/>
      </rPr>
      <t>60.94</t>
    </r>
    <phoneticPr fontId="2" type="noConversion"/>
  </si>
  <si>
    <r>
      <t>2</t>
    </r>
    <r>
      <rPr>
        <sz val="11"/>
        <rFont val="돋움"/>
        <family val="3"/>
        <charset val="129"/>
      </rPr>
      <t>62.56</t>
    </r>
    <phoneticPr fontId="2" type="noConversion"/>
  </si>
  <si>
    <t>성호1차@앞</t>
    <phoneticPr fontId="2" type="noConversion"/>
  </si>
  <si>
    <r>
      <t>1</t>
    </r>
    <r>
      <rPr>
        <sz val="11"/>
        <rFont val="돋움"/>
        <family val="3"/>
        <charset val="129"/>
      </rPr>
      <t>59.47</t>
    </r>
    <phoneticPr fontId="2" type="noConversion"/>
  </si>
  <si>
    <r>
      <t>2</t>
    </r>
    <r>
      <rPr>
        <sz val="11"/>
        <rFont val="돋움"/>
        <family val="3"/>
        <charset val="129"/>
      </rPr>
      <t>63.38</t>
    </r>
    <phoneticPr fontId="2" type="noConversion"/>
  </si>
  <si>
    <t>호반@앞</t>
    <phoneticPr fontId="2" type="noConversion"/>
  </si>
  <si>
    <r>
      <t>1</t>
    </r>
    <r>
      <rPr>
        <sz val="11"/>
        <rFont val="돋움"/>
        <family val="3"/>
        <charset val="129"/>
      </rPr>
      <t>59.90</t>
    </r>
    <phoneticPr fontId="2" type="noConversion"/>
  </si>
  <si>
    <r>
      <t>2</t>
    </r>
    <r>
      <rPr>
        <sz val="11"/>
        <rFont val="돋움"/>
        <family val="3"/>
        <charset val="129"/>
      </rPr>
      <t>63.16</t>
    </r>
    <phoneticPr fontId="2" type="noConversion"/>
  </si>
  <si>
    <t>금광@옆</t>
    <phoneticPr fontId="2" type="noConversion"/>
  </si>
  <si>
    <r>
      <t>1</t>
    </r>
    <r>
      <rPr>
        <sz val="11"/>
        <rFont val="돋움"/>
        <family val="3"/>
        <charset val="129"/>
      </rPr>
      <t>59.67</t>
    </r>
    <phoneticPr fontId="2" type="noConversion"/>
  </si>
  <si>
    <r>
      <t>2</t>
    </r>
    <r>
      <rPr>
        <sz val="11"/>
        <rFont val="돋움"/>
        <family val="3"/>
        <charset val="129"/>
      </rPr>
      <t>62.89</t>
    </r>
    <phoneticPr fontId="2" type="noConversion"/>
  </si>
  <si>
    <t>장원식당뒤</t>
    <phoneticPr fontId="2" type="noConversion"/>
  </si>
  <si>
    <r>
      <t>1</t>
    </r>
    <r>
      <rPr>
        <sz val="11"/>
        <rFont val="돋움"/>
        <family val="3"/>
        <charset val="129"/>
      </rPr>
      <t>64.27</t>
    </r>
    <phoneticPr fontId="2" type="noConversion"/>
  </si>
  <si>
    <r>
      <t>2</t>
    </r>
    <r>
      <rPr>
        <sz val="11"/>
        <rFont val="돋움"/>
        <family val="3"/>
        <charset val="129"/>
      </rPr>
      <t>53.36</t>
    </r>
    <phoneticPr fontId="2" type="noConversion"/>
  </si>
  <si>
    <t>광양농협뒤</t>
    <phoneticPr fontId="2" type="noConversion"/>
  </si>
  <si>
    <r>
      <t>1</t>
    </r>
    <r>
      <rPr>
        <sz val="11"/>
        <rFont val="돋움"/>
        <family val="3"/>
        <charset val="129"/>
      </rPr>
      <t>63.88</t>
    </r>
    <phoneticPr fontId="2" type="noConversion"/>
  </si>
  <si>
    <t>참마트뒤</t>
    <phoneticPr fontId="2" type="noConversion"/>
  </si>
  <si>
    <r>
      <t>1</t>
    </r>
    <r>
      <rPr>
        <sz val="11"/>
        <rFont val="돋움"/>
        <family val="3"/>
        <charset val="129"/>
      </rPr>
      <t>64.66</t>
    </r>
    <phoneticPr fontId="2" type="noConversion"/>
  </si>
  <si>
    <r>
      <t>2</t>
    </r>
    <r>
      <rPr>
        <sz val="11"/>
        <rFont val="돋움"/>
        <family val="3"/>
        <charset val="129"/>
      </rPr>
      <t>53.20</t>
    </r>
    <phoneticPr fontId="2" type="noConversion"/>
  </si>
  <si>
    <t>고려의원 앞</t>
    <phoneticPr fontId="2" type="noConversion"/>
  </si>
  <si>
    <r>
      <t>1</t>
    </r>
    <r>
      <rPr>
        <sz val="11"/>
        <rFont val="돋움"/>
        <family val="3"/>
        <charset val="129"/>
      </rPr>
      <t>63.74</t>
    </r>
    <phoneticPr fontId="2" type="noConversion"/>
  </si>
  <si>
    <r>
      <t>2</t>
    </r>
    <r>
      <rPr>
        <sz val="11"/>
        <rFont val="돋움"/>
        <family val="3"/>
        <charset val="129"/>
      </rPr>
      <t>53.96</t>
    </r>
    <phoneticPr fontId="2" type="noConversion"/>
  </si>
  <si>
    <t>제일교회앞</t>
    <phoneticPr fontId="2" type="noConversion"/>
  </si>
  <si>
    <r>
      <t>1</t>
    </r>
    <r>
      <rPr>
        <sz val="11"/>
        <rFont val="돋움"/>
        <family val="3"/>
        <charset val="129"/>
      </rPr>
      <t>64.41</t>
    </r>
    <phoneticPr fontId="2" type="noConversion"/>
  </si>
  <si>
    <r>
      <t>2</t>
    </r>
    <r>
      <rPr>
        <sz val="11"/>
        <rFont val="돋움"/>
        <family val="3"/>
        <charset val="129"/>
      </rPr>
      <t>53.09</t>
    </r>
    <phoneticPr fontId="2" type="noConversion"/>
  </si>
  <si>
    <t>라</t>
    <phoneticPr fontId="2" type="noConversion"/>
  </si>
  <si>
    <t>공 업 지 역</t>
    <phoneticPr fontId="2" type="noConversion"/>
  </si>
  <si>
    <t>태인동</t>
    <phoneticPr fontId="2" type="noConversion"/>
  </si>
  <si>
    <t>환경사업소</t>
    <phoneticPr fontId="2" type="noConversion"/>
  </si>
  <si>
    <r>
      <t>1</t>
    </r>
    <r>
      <rPr>
        <sz val="11"/>
        <rFont val="돋움"/>
        <family val="3"/>
        <charset val="129"/>
      </rPr>
      <t>59.78</t>
    </r>
    <phoneticPr fontId="2" type="noConversion"/>
  </si>
  <si>
    <r>
      <t>2</t>
    </r>
    <r>
      <rPr>
        <sz val="11"/>
        <rFont val="돋움"/>
        <family val="3"/>
        <charset val="129"/>
      </rPr>
      <t>69.35</t>
    </r>
    <phoneticPr fontId="2" type="noConversion"/>
  </si>
  <si>
    <t>조선내화㈜</t>
    <phoneticPr fontId="2" type="noConversion"/>
  </si>
  <si>
    <r>
      <t>2</t>
    </r>
    <r>
      <rPr>
        <sz val="11"/>
        <rFont val="돋움"/>
        <family val="3"/>
        <charset val="129"/>
      </rPr>
      <t>68.72</t>
    </r>
    <phoneticPr fontId="2" type="noConversion"/>
  </si>
  <si>
    <t>㈜남광포리머</t>
    <phoneticPr fontId="2" type="noConversion"/>
  </si>
  <si>
    <r>
      <t>1</t>
    </r>
    <r>
      <rPr>
        <sz val="11"/>
        <rFont val="돋움"/>
        <family val="3"/>
        <charset val="129"/>
      </rPr>
      <t>60.46</t>
    </r>
    <phoneticPr fontId="2" type="noConversion"/>
  </si>
  <si>
    <r>
      <t>2</t>
    </r>
    <r>
      <rPr>
        <sz val="11"/>
        <rFont val="돋움"/>
        <family val="3"/>
        <charset val="129"/>
      </rPr>
      <t>69.75</t>
    </r>
    <phoneticPr fontId="2" type="noConversion"/>
  </si>
  <si>
    <r>
      <t>1</t>
    </r>
    <r>
      <rPr>
        <sz val="11"/>
        <rFont val="돋움"/>
        <family val="3"/>
        <charset val="129"/>
      </rPr>
      <t>60.07</t>
    </r>
    <phoneticPr fontId="2" type="noConversion"/>
  </si>
  <si>
    <r>
      <t>2</t>
    </r>
    <r>
      <rPr>
        <sz val="11"/>
        <rFont val="돋움"/>
        <family val="3"/>
        <charset val="129"/>
      </rPr>
      <t>68.38</t>
    </r>
    <phoneticPr fontId="2" type="noConversion"/>
  </si>
  <si>
    <r>
      <t>1</t>
    </r>
    <r>
      <rPr>
        <sz val="11"/>
        <rFont val="돋움"/>
        <family val="3"/>
        <charset val="129"/>
      </rPr>
      <t>60.55</t>
    </r>
    <phoneticPr fontId="2" type="noConversion"/>
  </si>
  <si>
    <r>
      <t>2</t>
    </r>
    <r>
      <rPr>
        <sz val="11"/>
        <rFont val="돋움"/>
        <family val="3"/>
        <charset val="129"/>
      </rPr>
      <t>69.67</t>
    </r>
    <phoneticPr fontId="2" type="noConversion"/>
  </si>
  <si>
    <t>도 로</t>
    <phoneticPr fontId="2" type="noConversion"/>
  </si>
  <si>
    <t>일 반</t>
    <phoneticPr fontId="2" type="noConversion"/>
  </si>
  <si>
    <t>일반</t>
    <phoneticPr fontId="23" type="noConversion"/>
  </si>
  <si>
    <t>장원식당뒤</t>
    <phoneticPr fontId="2" type="noConversion"/>
  </si>
  <si>
    <t>일반</t>
    <phoneticPr fontId="23" type="noConversion"/>
  </si>
  <si>
    <t>환경사업소</t>
    <phoneticPr fontId="23" type="noConversion"/>
  </si>
  <si>
    <t>조선내화㈜</t>
    <phoneticPr fontId="23" type="noConversion"/>
  </si>
  <si>
    <t>도로</t>
    <phoneticPr fontId="23" type="noConversion"/>
  </si>
  <si>
    <t>포스코엠텍</t>
    <phoneticPr fontId="23" type="noConversion"/>
  </si>
  <si>
    <t>포스코컴텍</t>
    <phoneticPr fontId="23" type="noConversion"/>
  </si>
  <si>
    <t>B14623001</t>
    <phoneticPr fontId="2" type="noConversion"/>
  </si>
  <si>
    <t>도로</t>
    <phoneticPr fontId="23" type="noConversion"/>
  </si>
  <si>
    <t>나</t>
    <phoneticPr fontId="23" type="noConversion"/>
  </si>
  <si>
    <t>일반주거지역</t>
    <phoneticPr fontId="23" type="noConversion"/>
  </si>
  <si>
    <t>금광아파트옆</t>
    <phoneticPr fontId="2" type="noConversion"/>
  </si>
  <si>
    <t>다</t>
    <phoneticPr fontId="23" type="noConversion"/>
  </si>
  <si>
    <t>상업지역</t>
    <phoneticPr fontId="23" type="noConversion"/>
  </si>
  <si>
    <t>라</t>
    <phoneticPr fontId="23" type="noConversion"/>
  </si>
  <si>
    <t>일반공업지역</t>
    <phoneticPr fontId="23" type="noConversion"/>
  </si>
  <si>
    <t>적용대상</t>
    <phoneticPr fontId="23" type="noConversion"/>
  </si>
  <si>
    <t>측 정 지 점</t>
    <phoneticPr fontId="23" type="noConversion"/>
  </si>
  <si>
    <t>지점코드</t>
    <phoneticPr fontId="2" type="noConversion"/>
  </si>
  <si>
    <t>주간</t>
    <phoneticPr fontId="2" type="noConversion"/>
  </si>
  <si>
    <t>야간</t>
    <phoneticPr fontId="23" type="noConversion"/>
  </si>
  <si>
    <t>법적
구분</t>
    <phoneticPr fontId="23" type="noConversion"/>
  </si>
  <si>
    <t>용도
구분</t>
    <phoneticPr fontId="23" type="noConversion"/>
  </si>
  <si>
    <t>측정지역</t>
    <phoneticPr fontId="23" type="noConversion"/>
  </si>
  <si>
    <t>지역
구분</t>
    <phoneticPr fontId="23" type="noConversion"/>
  </si>
  <si>
    <t>측정지점</t>
    <phoneticPr fontId="23" type="noConversion"/>
  </si>
  <si>
    <t>TM좌표</t>
    <phoneticPr fontId="23" type="noConversion"/>
  </si>
  <si>
    <t>9시</t>
    <phoneticPr fontId="2" type="noConversion"/>
  </si>
  <si>
    <t>12시</t>
    <phoneticPr fontId="2" type="noConversion"/>
  </si>
  <si>
    <t>16시</t>
    <phoneticPr fontId="2" type="noConversion"/>
  </si>
  <si>
    <t>20시</t>
    <phoneticPr fontId="2" type="noConversion"/>
  </si>
  <si>
    <t>주간
평균</t>
    <phoneticPr fontId="23" type="noConversion"/>
  </si>
  <si>
    <t>23시</t>
    <phoneticPr fontId="2" type="noConversion"/>
  </si>
  <si>
    <t>1시</t>
    <phoneticPr fontId="2" type="noConversion"/>
  </si>
  <si>
    <t>야간
평균</t>
    <phoneticPr fontId="23" type="noConversion"/>
  </si>
  <si>
    <t>가로</t>
    <phoneticPr fontId="23" type="noConversion"/>
  </si>
  <si>
    <t>세로</t>
    <phoneticPr fontId="23" type="noConversion"/>
  </si>
  <si>
    <t>측정시간</t>
    <phoneticPr fontId="2" type="noConversion"/>
  </si>
  <si>
    <t>측정값</t>
    <phoneticPr fontId="23" type="noConversion"/>
  </si>
  <si>
    <t>가</t>
    <phoneticPr fontId="23" type="noConversion"/>
  </si>
  <si>
    <t>학교지역</t>
    <phoneticPr fontId="23" type="noConversion"/>
  </si>
  <si>
    <t>◎ 2016년 4/4분기</t>
    <phoneticPr fontId="2" type="noConversion"/>
  </si>
</sst>
</file>

<file path=xl/styles.xml><?xml version="1.0" encoding="utf-8"?>
<styleSheet xmlns="http://schemas.openxmlformats.org/spreadsheetml/2006/main">
  <numFmts count="9">
    <numFmt numFmtId="41" formatCode="_-* #,##0_-;\-* #,##0_-;_-* &quot;-&quot;_-;_-@_-"/>
    <numFmt numFmtId="176" formatCode="0.0_ "/>
    <numFmt numFmtId="177" formatCode="_-* #,##0.00\ &quot;DM&quot;_-;\-* #,##0.00\ &quot;DM&quot;_-;_-* &quot;-&quot;??\ &quot;DM&quot;_-;_-@_-"/>
    <numFmt numFmtId="178" formatCode="&quot;₩&quot;#,##0.00;[Red]&quot;₩&quot;&quot;₩&quot;&quot;₩&quot;&quot;₩&quot;&quot;₩&quot;&quot;₩&quot;\-#,##0.00"/>
    <numFmt numFmtId="179" formatCode="&quot;R$&quot;#,##0.00;&quot;R$&quot;\-#,##0.00"/>
    <numFmt numFmtId="180" formatCode="0.0_);[Red]\(0.0\)"/>
    <numFmt numFmtId="181" formatCode="0_ "/>
    <numFmt numFmtId="182" formatCode="0.0"/>
    <numFmt numFmtId="183" formatCode="_-* #,##0.0_-;\-* #,##0.0_-;_-* &quot;-&quot;_-;_-@_-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맑은 고딕"/>
      <family val="3"/>
      <charset val="129"/>
    </font>
    <font>
      <b/>
      <sz val="9"/>
      <name val="돋움"/>
      <family val="3"/>
      <charset val="129"/>
    </font>
    <font>
      <b/>
      <sz val="14"/>
      <name val="궁서"/>
      <family val="1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u/>
      <sz val="11"/>
      <color indexed="12"/>
      <name val="돋움"/>
      <family val="3"/>
      <charset val="129"/>
    </font>
    <font>
      <sz val="11"/>
      <color indexed="8"/>
      <name val="돋움"/>
      <family val="3"/>
      <charset val="129"/>
    </font>
    <font>
      <b/>
      <sz val="18"/>
      <name val="돋움"/>
      <family val="3"/>
      <charset val="129"/>
    </font>
    <font>
      <sz val="11"/>
      <color theme="1"/>
      <name val="돋움"/>
      <family val="3"/>
      <charset val="129"/>
    </font>
    <font>
      <b/>
      <sz val="9"/>
      <color theme="1"/>
      <name val="돋움"/>
      <family val="3"/>
      <charset val="129"/>
    </font>
    <font>
      <sz val="9"/>
      <color theme="1"/>
      <name val="돋움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3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179" fontId="26" fillId="0" borderId="0"/>
    <xf numFmtId="0" fontId="10" fillId="3" borderId="0" applyNumberFormat="0" applyBorder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7" fillId="0" borderId="0"/>
    <xf numFmtId="0" fontId="12" fillId="0" borderId="0" applyNumberFormat="0" applyFill="0" applyBorder="0" applyAlignment="0" applyProtection="0">
      <alignment vertical="center"/>
    </xf>
    <xf numFmtId="0" fontId="13" fillId="23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7" borderId="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177" fontId="1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4" fillId="0" borderId="0">
      <alignment vertical="center"/>
    </xf>
    <xf numFmtId="0" fontId="6" fillId="0" borderId="0">
      <alignment vertical="center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0" fillId="0" borderId="10" applyNumberFormat="0" applyAlignment="0" applyProtection="0">
      <alignment horizontal="left" vertical="center"/>
    </xf>
    <xf numFmtId="0" fontId="30" fillId="0" borderId="11">
      <alignment horizontal="left" vertical="center"/>
    </xf>
    <xf numFmtId="0" fontId="28" fillId="0" borderId="0"/>
    <xf numFmtId="9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>
      <alignment vertical="center"/>
    </xf>
  </cellStyleXfs>
  <cellXfs count="204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>
      <alignment shrinkToFit="1"/>
    </xf>
    <xf numFmtId="0" fontId="3" fillId="0" borderId="0" xfId="0" applyFont="1" applyFill="1" applyAlignment="1">
      <alignment horizontal="left" shrinkToFit="1"/>
    </xf>
    <xf numFmtId="0" fontId="25" fillId="0" borderId="0" xfId="0" applyFont="1" applyFill="1" applyAlignment="1">
      <alignment horizontal="left" shrinkToFit="1"/>
    </xf>
    <xf numFmtId="0" fontId="5" fillId="0" borderId="0" xfId="56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57" applyFont="1" applyFill="1">
      <alignment vertical="center"/>
    </xf>
    <xf numFmtId="0" fontId="0" fillId="0" borderId="0" xfId="57" applyNumberFormat="1" applyFont="1" applyFill="1">
      <alignment vertical="center"/>
    </xf>
    <xf numFmtId="180" fontId="0" fillId="0" borderId="0" xfId="57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shrinkToFit="1"/>
    </xf>
    <xf numFmtId="180" fontId="3" fillId="0" borderId="0" xfId="0" applyNumberFormat="1" applyFont="1" applyFill="1" applyAlignment="1">
      <alignment horizontal="center" shrinkToFit="1"/>
    </xf>
    <xf numFmtId="18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shrinkToFit="1"/>
    </xf>
    <xf numFmtId="180" fontId="0" fillId="0" borderId="0" xfId="0" applyNumberFormat="1" applyFont="1" applyFill="1" applyAlignment="1">
      <alignment horizontal="center" vertical="center" shrinkToFit="1"/>
    </xf>
    <xf numFmtId="0" fontId="0" fillId="0" borderId="0" xfId="57" applyFont="1" applyFill="1" applyAlignment="1">
      <alignment horizontal="center" vertical="center"/>
    </xf>
    <xf numFmtId="0" fontId="3" fillId="0" borderId="0" xfId="0" applyFont="1" applyAlignment="1">
      <alignment horizontal="left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Protection="1">
      <protection locked="0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9" fontId="0" fillId="0" borderId="0" xfId="70" applyFont="1" applyAlignment="1"/>
    <xf numFmtId="0" fontId="1" fillId="0" borderId="22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181" fontId="1" fillId="24" borderId="22" xfId="0" applyNumberFormat="1" applyFont="1" applyFill="1" applyBorder="1" applyAlignment="1">
      <alignment horizontal="center" vertical="center" shrinkToFit="1"/>
    </xf>
    <xf numFmtId="176" fontId="1" fillId="0" borderId="22" xfId="0" applyNumberFormat="1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181" fontId="1" fillId="24" borderId="12" xfId="0" applyNumberFormat="1" applyFont="1" applyFill="1" applyBorder="1" applyAlignment="1">
      <alignment horizontal="center" vertical="center" shrinkToFit="1"/>
    </xf>
    <xf numFmtId="0" fontId="1" fillId="24" borderId="12" xfId="0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  <xf numFmtId="0" fontId="1" fillId="24" borderId="12" xfId="0" applyFont="1" applyFill="1" applyBorder="1" applyAlignment="1" applyProtection="1">
      <alignment horizontal="center" vertical="center" shrinkToFit="1"/>
      <protection locked="0"/>
    </xf>
    <xf numFmtId="176" fontId="1" fillId="24" borderId="12" xfId="0" applyNumberFormat="1" applyFont="1" applyFill="1" applyBorder="1" applyAlignment="1">
      <alignment horizontal="center" vertical="center" shrinkToFit="1"/>
    </xf>
    <xf numFmtId="0" fontId="34" fillId="0" borderId="12" xfId="71" applyFont="1" applyBorder="1" applyAlignment="1" applyProtection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49" fontId="1" fillId="24" borderId="19" xfId="0" applyNumberFormat="1" applyFont="1" applyFill="1" applyBorder="1" applyAlignment="1">
      <alignment horizontal="center" vertical="center"/>
    </xf>
    <xf numFmtId="0" fontId="1" fillId="24" borderId="19" xfId="0" applyFont="1" applyFill="1" applyBorder="1" applyAlignment="1" applyProtection="1">
      <alignment horizontal="center" vertical="center" shrinkToFit="1"/>
      <protection locked="0"/>
    </xf>
    <xf numFmtId="181" fontId="1" fillId="24" borderId="19" xfId="0" applyNumberFormat="1" applyFont="1" applyFill="1" applyBorder="1" applyAlignment="1">
      <alignment horizontal="center" vertical="center" shrinkToFit="1"/>
    </xf>
    <xf numFmtId="176" fontId="1" fillId="24" borderId="19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49" fontId="0" fillId="0" borderId="20" xfId="0" applyNumberFormat="1" applyFont="1" applyBorder="1" applyAlignment="1">
      <alignment horizontal="center" vertical="center"/>
    </xf>
    <xf numFmtId="181" fontId="0" fillId="24" borderId="17" xfId="0" applyNumberFormat="1" applyFont="1" applyFill="1" applyBorder="1" applyAlignment="1">
      <alignment horizontal="center" vertical="center" shrinkToFit="1"/>
    </xf>
    <xf numFmtId="181" fontId="0" fillId="24" borderId="20" xfId="0" applyNumberFormat="1" applyFont="1" applyFill="1" applyBorder="1" applyAlignment="1">
      <alignment horizontal="center" vertical="center" shrinkToFit="1"/>
    </xf>
    <xf numFmtId="0" fontId="0" fillId="0" borderId="0" xfId="0" applyFont="1"/>
    <xf numFmtId="182" fontId="1" fillId="0" borderId="22" xfId="0" applyNumberFormat="1" applyFont="1" applyBorder="1" applyAlignment="1" applyProtection="1">
      <alignment horizontal="center" vertical="center" shrinkToFit="1"/>
      <protection locked="0"/>
    </xf>
    <xf numFmtId="0" fontId="5" fillId="0" borderId="13" xfId="56" applyNumberFormat="1" applyFont="1" applyFill="1" applyBorder="1" applyAlignment="1">
      <alignment horizontal="center" vertical="center" shrinkToFit="1"/>
    </xf>
    <xf numFmtId="0" fontId="5" fillId="0" borderId="16" xfId="56" applyNumberFormat="1" applyFont="1" applyFill="1" applyBorder="1" applyAlignment="1">
      <alignment horizontal="center" vertical="center" shrinkToFit="1"/>
    </xf>
    <xf numFmtId="0" fontId="5" fillId="0" borderId="18" xfId="56" applyNumberFormat="1" applyFont="1" applyFill="1" applyBorder="1" applyAlignment="1">
      <alignment horizontal="center" vertical="center" shrinkToFit="1"/>
    </xf>
    <xf numFmtId="0" fontId="5" fillId="25" borderId="13" xfId="56" applyNumberFormat="1" applyFont="1" applyFill="1" applyBorder="1" applyAlignment="1">
      <alignment horizontal="center" vertical="center" shrinkToFit="1"/>
    </xf>
    <xf numFmtId="0" fontId="5" fillId="25" borderId="16" xfId="56" applyNumberFormat="1" applyFont="1" applyFill="1" applyBorder="1" applyAlignment="1">
      <alignment horizontal="center" vertical="center" shrinkToFit="1"/>
    </xf>
    <xf numFmtId="0" fontId="5" fillId="25" borderId="18" xfId="56" applyNumberFormat="1" applyFont="1" applyFill="1" applyBorder="1" applyAlignment="1">
      <alignment horizontal="center" vertical="center" shrinkToFit="1"/>
    </xf>
    <xf numFmtId="0" fontId="5" fillId="25" borderId="21" xfId="56" applyNumberFormat="1" applyFont="1" applyFill="1" applyBorder="1" applyAlignment="1">
      <alignment horizontal="center" vertical="center" shrinkToFit="1"/>
    </xf>
    <xf numFmtId="0" fontId="5" fillId="25" borderId="27" xfId="56" applyNumberFormat="1" applyFont="1" applyFill="1" applyBorder="1" applyAlignment="1">
      <alignment horizontal="center" vertical="top" shrinkToFit="1"/>
    </xf>
    <xf numFmtId="0" fontId="5" fillId="25" borderId="28" xfId="56" applyNumberFormat="1" applyFont="1" applyFill="1" applyBorder="1" applyAlignment="1">
      <alignment horizontal="center" vertical="top" shrinkToFit="1"/>
    </xf>
    <xf numFmtId="0" fontId="5" fillId="25" borderId="30" xfId="56" applyNumberFormat="1" applyFont="1" applyFill="1" applyBorder="1" applyAlignment="1">
      <alignment horizontal="center" vertical="top" shrinkToFit="1"/>
    </xf>
    <xf numFmtId="0" fontId="5" fillId="0" borderId="27" xfId="56" applyNumberFormat="1" applyFont="1" applyFill="1" applyBorder="1" applyAlignment="1">
      <alignment horizontal="center" vertical="top" shrinkToFit="1"/>
    </xf>
    <xf numFmtId="0" fontId="5" fillId="0" borderId="28" xfId="56" applyNumberFormat="1" applyFont="1" applyFill="1" applyBorder="1" applyAlignment="1">
      <alignment horizontal="center" vertical="top" shrinkToFit="1"/>
    </xf>
    <xf numFmtId="0" fontId="5" fillId="0" borderId="30" xfId="56" applyNumberFormat="1" applyFont="1" applyFill="1" applyBorder="1" applyAlignment="1">
      <alignment horizontal="center" vertical="top" shrinkToFit="1"/>
    </xf>
    <xf numFmtId="0" fontId="5" fillId="25" borderId="31" xfId="56" applyNumberFormat="1" applyFont="1" applyFill="1" applyBorder="1" applyAlignment="1">
      <alignment horizontal="center" vertical="top" shrinkToFit="1"/>
    </xf>
    <xf numFmtId="0" fontId="5" fillId="27" borderId="12" xfId="56" applyNumberFormat="1" applyFont="1" applyFill="1" applyBorder="1" applyAlignment="1">
      <alignment horizontal="center" vertical="center" shrinkToFit="1"/>
    </xf>
    <xf numFmtId="0" fontId="36" fillId="0" borderId="22" xfId="0" applyFont="1" applyBorder="1" applyAlignment="1" applyProtection="1">
      <alignment horizontal="center" vertical="center" shrinkToFit="1"/>
      <protection locked="0"/>
    </xf>
    <xf numFmtId="181" fontId="36" fillId="24" borderId="23" xfId="0" applyNumberFormat="1" applyFont="1" applyFill="1" applyBorder="1" applyAlignment="1">
      <alignment horizontal="center" vertical="center" shrinkToFit="1"/>
    </xf>
    <xf numFmtId="181" fontId="36" fillId="24" borderId="17" xfId="0" applyNumberFormat="1" applyFont="1" applyFill="1" applyBorder="1" applyAlignment="1">
      <alignment horizontal="center" vertical="center" shrinkToFit="1"/>
    </xf>
    <xf numFmtId="0" fontId="36" fillId="24" borderId="12" xfId="0" applyFont="1" applyFill="1" applyBorder="1" applyAlignment="1" applyProtection="1">
      <alignment horizontal="center" vertical="center" shrinkToFit="1"/>
      <protection locked="0"/>
    </xf>
    <xf numFmtId="0" fontId="5" fillId="0" borderId="0" xfId="56" applyNumberFormat="1" applyFont="1" applyFill="1" applyBorder="1" applyAlignment="1">
      <alignment horizontal="center" vertical="center" shrinkToFit="1"/>
    </xf>
    <xf numFmtId="0" fontId="37" fillId="0" borderId="24" xfId="56" applyFont="1" applyFill="1" applyBorder="1" applyAlignment="1">
      <alignment horizontal="center" vertical="center"/>
    </xf>
    <xf numFmtId="49" fontId="37" fillId="0" borderId="24" xfId="57" applyNumberFormat="1" applyFont="1" applyFill="1" applyBorder="1" applyAlignment="1">
      <alignment horizontal="center" vertical="center" wrapText="1"/>
    </xf>
    <xf numFmtId="180" fontId="37" fillId="0" borderId="24" xfId="57" applyNumberFormat="1" applyFont="1" applyFill="1" applyBorder="1" applyAlignment="1">
      <alignment horizontal="center" vertical="center" wrapText="1"/>
    </xf>
    <xf numFmtId="0" fontId="38" fillId="26" borderId="14" xfId="56" applyNumberFormat="1" applyFont="1" applyFill="1" applyBorder="1" applyAlignment="1">
      <alignment horizontal="center" vertical="center" shrinkToFit="1"/>
    </xf>
    <xf numFmtId="0" fontId="38" fillId="26" borderId="14" xfId="57" applyNumberFormat="1" applyFont="1" applyFill="1" applyBorder="1" applyAlignment="1">
      <alignment horizontal="center" vertical="center" wrapText="1"/>
    </xf>
    <xf numFmtId="183" fontId="38" fillId="26" borderId="14" xfId="72" applyNumberFormat="1" applyFont="1" applyFill="1" applyBorder="1" applyAlignment="1">
      <alignment horizontal="center" vertical="center" wrapText="1"/>
    </xf>
    <xf numFmtId="180" fontId="38" fillId="26" borderId="14" xfId="0" applyNumberFormat="1" applyFont="1" applyFill="1" applyBorder="1" applyAlignment="1">
      <alignment horizontal="center" vertical="center" wrapText="1"/>
    </xf>
    <xf numFmtId="180" fontId="37" fillId="26" borderId="14" xfId="0" applyNumberFormat="1" applyFont="1" applyFill="1" applyBorder="1" applyAlignment="1">
      <alignment horizontal="center" vertical="center"/>
    </xf>
    <xf numFmtId="176" fontId="37" fillId="26" borderId="15" xfId="0" applyNumberFormat="1" applyFont="1" applyFill="1" applyBorder="1" applyAlignment="1">
      <alignment horizontal="center" vertical="center"/>
    </xf>
    <xf numFmtId="0" fontId="38" fillId="26" borderId="12" xfId="56" applyNumberFormat="1" applyFont="1" applyFill="1" applyBorder="1" applyAlignment="1">
      <alignment horizontal="center" vertical="center" shrinkToFit="1"/>
    </xf>
    <xf numFmtId="0" fontId="38" fillId="26" borderId="12" xfId="57" applyNumberFormat="1" applyFont="1" applyFill="1" applyBorder="1" applyAlignment="1">
      <alignment horizontal="center" vertical="center" wrapText="1"/>
    </xf>
    <xf numFmtId="183" fontId="38" fillId="26" borderId="12" xfId="72" applyNumberFormat="1" applyFont="1" applyFill="1" applyBorder="1" applyAlignment="1">
      <alignment horizontal="center" vertical="center" wrapText="1"/>
    </xf>
    <xf numFmtId="180" fontId="38" fillId="26" borderId="12" xfId="0" applyNumberFormat="1" applyFont="1" applyFill="1" applyBorder="1" applyAlignment="1">
      <alignment horizontal="center" vertical="center" wrapText="1"/>
    </xf>
    <xf numFmtId="180" fontId="37" fillId="26" borderId="12" xfId="0" applyNumberFormat="1" applyFont="1" applyFill="1" applyBorder="1" applyAlignment="1">
      <alignment horizontal="center" vertical="center"/>
    </xf>
    <xf numFmtId="176" fontId="37" fillId="26" borderId="17" xfId="0" applyNumberFormat="1" applyFont="1" applyFill="1" applyBorder="1" applyAlignment="1">
      <alignment horizontal="center" vertical="center"/>
    </xf>
    <xf numFmtId="183" fontId="38" fillId="26" borderId="12" xfId="72" applyNumberFormat="1" applyFont="1" applyFill="1" applyBorder="1" applyAlignment="1">
      <alignment vertical="center" wrapText="1"/>
    </xf>
    <xf numFmtId="0" fontId="38" fillId="26" borderId="19" xfId="56" applyNumberFormat="1" applyFont="1" applyFill="1" applyBorder="1" applyAlignment="1">
      <alignment horizontal="center" vertical="center" shrinkToFit="1"/>
    </xf>
    <xf numFmtId="0" fontId="38" fillId="26" borderId="19" xfId="57" applyNumberFormat="1" applyFont="1" applyFill="1" applyBorder="1" applyAlignment="1">
      <alignment horizontal="center" vertical="center" wrapText="1"/>
    </xf>
    <xf numFmtId="183" fontId="38" fillId="26" borderId="19" xfId="72" applyNumberFormat="1" applyFont="1" applyFill="1" applyBorder="1" applyAlignment="1">
      <alignment vertical="center" wrapText="1"/>
    </xf>
    <xf numFmtId="180" fontId="38" fillId="26" borderId="19" xfId="0" applyNumberFormat="1" applyFont="1" applyFill="1" applyBorder="1" applyAlignment="1">
      <alignment horizontal="center" vertical="center" wrapText="1"/>
    </xf>
    <xf numFmtId="180" fontId="37" fillId="26" borderId="19" xfId="0" applyNumberFormat="1" applyFont="1" applyFill="1" applyBorder="1" applyAlignment="1">
      <alignment horizontal="center" vertical="center"/>
    </xf>
    <xf numFmtId="176" fontId="37" fillId="26" borderId="20" xfId="0" applyNumberFormat="1" applyFont="1" applyFill="1" applyBorder="1" applyAlignment="1">
      <alignment horizontal="center" vertical="center"/>
    </xf>
    <xf numFmtId="0" fontId="38" fillId="0" borderId="14" xfId="56" applyNumberFormat="1" applyFont="1" applyFill="1" applyBorder="1" applyAlignment="1">
      <alignment horizontal="center" vertical="center" shrinkToFit="1"/>
    </xf>
    <xf numFmtId="0" fontId="38" fillId="0" borderId="14" xfId="57" applyNumberFormat="1" applyFont="1" applyFill="1" applyBorder="1" applyAlignment="1">
      <alignment horizontal="center" vertical="center" wrapText="1"/>
    </xf>
    <xf numFmtId="183" fontId="38" fillId="0" borderId="14" xfId="72" applyNumberFormat="1" applyFont="1" applyFill="1" applyBorder="1" applyAlignment="1">
      <alignment horizontal="center" vertical="center" wrapText="1"/>
    </xf>
    <xf numFmtId="180" fontId="38" fillId="0" borderId="14" xfId="0" applyNumberFormat="1" applyFont="1" applyFill="1" applyBorder="1" applyAlignment="1">
      <alignment horizontal="center" vertical="center" wrapText="1"/>
    </xf>
    <xf numFmtId="180" fontId="37" fillId="0" borderId="14" xfId="0" applyNumberFormat="1" applyFont="1" applyFill="1" applyBorder="1" applyAlignment="1">
      <alignment horizontal="center" vertical="center"/>
    </xf>
    <xf numFmtId="176" fontId="37" fillId="0" borderId="15" xfId="0" applyNumberFormat="1" applyFont="1" applyFill="1" applyBorder="1" applyAlignment="1">
      <alignment horizontal="center" vertical="center"/>
    </xf>
    <xf numFmtId="0" fontId="38" fillId="0" borderId="12" xfId="56" applyNumberFormat="1" applyFont="1" applyFill="1" applyBorder="1" applyAlignment="1">
      <alignment horizontal="center" vertical="center" shrinkToFit="1"/>
    </xf>
    <xf numFmtId="0" fontId="38" fillId="0" borderId="12" xfId="57" applyNumberFormat="1" applyFont="1" applyFill="1" applyBorder="1" applyAlignment="1">
      <alignment horizontal="center" vertical="center" wrapText="1"/>
    </xf>
    <xf numFmtId="183" fontId="38" fillId="0" borderId="12" xfId="72" applyNumberFormat="1" applyFont="1" applyFill="1" applyBorder="1" applyAlignment="1">
      <alignment horizontal="center" vertical="center" wrapText="1"/>
    </xf>
    <xf numFmtId="180" fontId="38" fillId="0" borderId="12" xfId="0" applyNumberFormat="1" applyFont="1" applyFill="1" applyBorder="1" applyAlignment="1">
      <alignment horizontal="center" vertical="center" wrapText="1"/>
    </xf>
    <xf numFmtId="180" fontId="37" fillId="0" borderId="12" xfId="0" applyNumberFormat="1" applyFont="1" applyFill="1" applyBorder="1" applyAlignment="1">
      <alignment horizontal="center" vertical="center"/>
    </xf>
    <xf numFmtId="176" fontId="37" fillId="0" borderId="17" xfId="0" applyNumberFormat="1" applyFont="1" applyFill="1" applyBorder="1" applyAlignment="1">
      <alignment horizontal="center" vertical="center"/>
    </xf>
    <xf numFmtId="0" fontId="38" fillId="0" borderId="19" xfId="56" applyNumberFormat="1" applyFont="1" applyFill="1" applyBorder="1" applyAlignment="1">
      <alignment horizontal="center" vertical="center" shrinkToFit="1"/>
    </xf>
    <xf numFmtId="0" fontId="38" fillId="0" borderId="19" xfId="57" applyNumberFormat="1" applyFont="1" applyFill="1" applyBorder="1" applyAlignment="1">
      <alignment horizontal="center" vertical="center" wrapText="1"/>
    </xf>
    <xf numFmtId="183" fontId="38" fillId="0" borderId="19" xfId="72" applyNumberFormat="1" applyFont="1" applyFill="1" applyBorder="1" applyAlignment="1">
      <alignment horizontal="center" vertical="center" wrapText="1"/>
    </xf>
    <xf numFmtId="180" fontId="38" fillId="0" borderId="19" xfId="0" applyNumberFormat="1" applyFont="1" applyFill="1" applyBorder="1" applyAlignment="1">
      <alignment horizontal="center" vertical="center" wrapText="1"/>
    </xf>
    <xf numFmtId="180" fontId="37" fillId="0" borderId="19" xfId="0" applyNumberFormat="1" applyFont="1" applyFill="1" applyBorder="1" applyAlignment="1">
      <alignment horizontal="center" vertical="center"/>
    </xf>
    <xf numFmtId="176" fontId="37" fillId="0" borderId="20" xfId="0" applyNumberFormat="1" applyFont="1" applyFill="1" applyBorder="1" applyAlignment="1">
      <alignment horizontal="center" vertical="center"/>
    </xf>
    <xf numFmtId="0" fontId="38" fillId="26" borderId="22" xfId="56" applyNumberFormat="1" applyFont="1" applyFill="1" applyBorder="1" applyAlignment="1">
      <alignment horizontal="center" vertical="center" shrinkToFit="1"/>
    </xf>
    <xf numFmtId="0" fontId="38" fillId="26" borderId="22" xfId="57" applyNumberFormat="1" applyFont="1" applyFill="1" applyBorder="1" applyAlignment="1">
      <alignment horizontal="center" vertical="center" wrapText="1"/>
    </xf>
    <xf numFmtId="183" fontId="38" fillId="26" borderId="22" xfId="72" applyNumberFormat="1" applyFont="1" applyFill="1" applyBorder="1" applyAlignment="1">
      <alignment horizontal="center" vertical="center" wrapText="1"/>
    </xf>
    <xf numFmtId="180" fontId="38" fillId="26" borderId="22" xfId="0" applyNumberFormat="1" applyFont="1" applyFill="1" applyBorder="1" applyAlignment="1">
      <alignment horizontal="center" vertical="center" wrapText="1"/>
    </xf>
    <xf numFmtId="180" fontId="37" fillId="26" borderId="22" xfId="0" applyNumberFormat="1" applyFont="1" applyFill="1" applyBorder="1" applyAlignment="1">
      <alignment horizontal="center" vertical="center"/>
    </xf>
    <xf numFmtId="176" fontId="37" fillId="26" borderId="23" xfId="0" applyNumberFormat="1" applyFont="1" applyFill="1" applyBorder="1" applyAlignment="1">
      <alignment horizontal="center" vertical="center"/>
    </xf>
    <xf numFmtId="0" fontId="38" fillId="26" borderId="24" xfId="56" applyNumberFormat="1" applyFont="1" applyFill="1" applyBorder="1" applyAlignment="1">
      <alignment horizontal="center" vertical="center" shrinkToFit="1"/>
    </xf>
    <xf numFmtId="0" fontId="38" fillId="26" borderId="24" xfId="57" applyNumberFormat="1" applyFont="1" applyFill="1" applyBorder="1" applyAlignment="1">
      <alignment horizontal="center" vertical="center" wrapText="1"/>
    </xf>
    <xf numFmtId="183" fontId="38" fillId="26" borderId="24" xfId="72" applyNumberFormat="1" applyFont="1" applyFill="1" applyBorder="1" applyAlignment="1">
      <alignment horizontal="center" vertical="center" wrapText="1"/>
    </xf>
    <xf numFmtId="180" fontId="38" fillId="26" borderId="24" xfId="0" applyNumberFormat="1" applyFont="1" applyFill="1" applyBorder="1" applyAlignment="1">
      <alignment horizontal="center" vertical="center" wrapText="1"/>
    </xf>
    <xf numFmtId="180" fontId="37" fillId="26" borderId="24" xfId="0" applyNumberFormat="1" applyFont="1" applyFill="1" applyBorder="1" applyAlignment="1">
      <alignment horizontal="center" vertical="center"/>
    </xf>
    <xf numFmtId="176" fontId="37" fillId="26" borderId="26" xfId="0" applyNumberFormat="1" applyFont="1" applyFill="1" applyBorder="1" applyAlignment="1">
      <alignment horizontal="center" vertical="center"/>
    </xf>
    <xf numFmtId="0" fontId="38" fillId="0" borderId="12" xfId="57" applyNumberFormat="1" applyFont="1" applyFill="1" applyBorder="1" applyAlignment="1">
      <alignment horizontal="center" vertical="center"/>
    </xf>
    <xf numFmtId="183" fontId="38" fillId="0" borderId="19" xfId="72" applyNumberFormat="1" applyFont="1" applyFill="1" applyBorder="1" applyAlignment="1">
      <alignment horizontal="center" vertical="center"/>
    </xf>
    <xf numFmtId="180" fontId="38" fillId="0" borderId="19" xfId="0" applyNumberFormat="1" applyFont="1" applyFill="1" applyBorder="1" applyAlignment="1">
      <alignment horizontal="center" vertical="center"/>
    </xf>
    <xf numFmtId="180" fontId="37" fillId="0" borderId="24" xfId="57" applyNumberFormat="1" applyFont="1" applyFill="1" applyBorder="1" applyAlignment="1">
      <alignment horizontal="center" vertical="center" wrapText="1"/>
    </xf>
    <xf numFmtId="180" fontId="38" fillId="26" borderId="14" xfId="0" applyNumberFormat="1" applyFont="1" applyFill="1" applyBorder="1" applyAlignment="1">
      <alignment horizontal="center" vertical="center"/>
    </xf>
    <xf numFmtId="180" fontId="38" fillId="26" borderId="12" xfId="0" applyNumberFormat="1" applyFont="1" applyFill="1" applyBorder="1" applyAlignment="1">
      <alignment horizontal="center" vertical="center"/>
    </xf>
    <xf numFmtId="0" fontId="38" fillId="26" borderId="19" xfId="57" applyNumberFormat="1" applyFont="1" applyFill="1" applyBorder="1" applyAlignment="1">
      <alignment horizontal="center" vertical="center"/>
    </xf>
    <xf numFmtId="180" fontId="38" fillId="0" borderId="14" xfId="0" applyNumberFormat="1" applyFont="1" applyFill="1" applyBorder="1" applyAlignment="1">
      <alignment horizontal="center" vertical="center"/>
    </xf>
    <xf numFmtId="0" fontId="38" fillId="26" borderId="12" xfId="72" applyNumberFormat="1" applyFont="1" applyFill="1" applyBorder="1" applyAlignment="1">
      <alignment horizontal="center" vertical="center"/>
    </xf>
    <xf numFmtId="180" fontId="38" fillId="0" borderId="12" xfId="0" applyNumberFormat="1" applyFont="1" applyFill="1" applyBorder="1" applyAlignment="1">
      <alignment horizontal="center" vertical="center"/>
    </xf>
    <xf numFmtId="180" fontId="38" fillId="26" borderId="22" xfId="0" applyNumberFormat="1" applyFont="1" applyFill="1" applyBorder="1" applyAlignment="1">
      <alignment horizontal="center" vertical="center"/>
    </xf>
    <xf numFmtId="180" fontId="38" fillId="26" borderId="24" xfId="0" applyNumberFormat="1" applyFont="1" applyFill="1" applyBorder="1" applyAlignment="1">
      <alignment horizontal="center" vertical="center"/>
    </xf>
    <xf numFmtId="0" fontId="38" fillId="0" borderId="12" xfId="72" applyNumberFormat="1" applyFont="1" applyFill="1" applyBorder="1" applyAlignment="1">
      <alignment horizontal="center" vertical="center"/>
    </xf>
    <xf numFmtId="181" fontId="38" fillId="26" borderId="14" xfId="0" applyNumberFormat="1" applyFont="1" applyFill="1" applyBorder="1" applyAlignment="1">
      <alignment horizontal="center" vertical="center" wrapText="1"/>
    </xf>
    <xf numFmtId="181" fontId="38" fillId="26" borderId="12" xfId="0" applyNumberFormat="1" applyFont="1" applyFill="1" applyBorder="1" applyAlignment="1">
      <alignment horizontal="center" vertical="center" wrapText="1"/>
    </xf>
    <xf numFmtId="181" fontId="38" fillId="26" borderId="0" xfId="57" applyNumberFormat="1" applyFont="1" applyFill="1" applyAlignment="1">
      <alignment horizontal="center" vertical="center"/>
    </xf>
    <xf numFmtId="181" fontId="38" fillId="0" borderId="14" xfId="0" applyNumberFormat="1" applyFont="1" applyFill="1" applyBorder="1" applyAlignment="1">
      <alignment horizontal="center" vertical="center" wrapText="1"/>
    </xf>
    <xf numFmtId="181" fontId="38" fillId="0" borderId="12" xfId="0" applyNumberFormat="1" applyFont="1" applyFill="1" applyBorder="1" applyAlignment="1">
      <alignment horizontal="center" vertical="center" wrapText="1"/>
    </xf>
    <xf numFmtId="181" fontId="38" fillId="0" borderId="19" xfId="0" applyNumberFormat="1" applyFont="1" applyFill="1" applyBorder="1" applyAlignment="1">
      <alignment horizontal="center" vertical="center" wrapText="1"/>
    </xf>
    <xf numFmtId="181" fontId="38" fillId="26" borderId="22" xfId="0" applyNumberFormat="1" applyFont="1" applyFill="1" applyBorder="1" applyAlignment="1">
      <alignment horizontal="center" vertical="center" wrapText="1"/>
    </xf>
    <xf numFmtId="181" fontId="38" fillId="26" borderId="24" xfId="0" applyNumberFormat="1" applyFont="1" applyFill="1" applyBorder="1" applyAlignment="1">
      <alignment horizontal="center" vertical="center" wrapText="1"/>
    </xf>
    <xf numFmtId="181" fontId="38" fillId="26" borderId="19" xfId="0" applyNumberFormat="1" applyFont="1" applyFill="1" applyBorder="1" applyAlignment="1">
      <alignment horizontal="center" vertical="center" wrapText="1"/>
    </xf>
    <xf numFmtId="0" fontId="38" fillId="0" borderId="35" xfId="56" applyNumberFormat="1" applyFont="1" applyFill="1" applyBorder="1" applyAlignment="1">
      <alignment horizontal="center" vertical="center" shrinkToFit="1"/>
    </xf>
    <xf numFmtId="0" fontId="38" fillId="0" borderId="36" xfId="56" applyNumberFormat="1" applyFont="1" applyFill="1" applyBorder="1" applyAlignment="1">
      <alignment horizontal="center" vertical="center" shrinkToFit="1"/>
    </xf>
    <xf numFmtId="0" fontId="38" fillId="0" borderId="37" xfId="56" applyNumberFormat="1" applyFont="1" applyFill="1" applyBorder="1" applyAlignment="1">
      <alignment horizontal="center" vertical="center" shrinkToFit="1"/>
    </xf>
    <xf numFmtId="0" fontId="38" fillId="26" borderId="35" xfId="56" applyNumberFormat="1" applyFont="1" applyFill="1" applyBorder="1" applyAlignment="1">
      <alignment horizontal="center" vertical="center" shrinkToFit="1"/>
    </xf>
    <xf numFmtId="0" fontId="38" fillId="26" borderId="36" xfId="56" applyNumberFormat="1" applyFont="1" applyFill="1" applyBorder="1" applyAlignment="1">
      <alignment horizontal="center" vertical="center" shrinkToFit="1"/>
    </xf>
    <xf numFmtId="0" fontId="38" fillId="26" borderId="37" xfId="56" applyNumberFormat="1" applyFont="1" applyFill="1" applyBorder="1" applyAlignment="1">
      <alignment horizontal="center" vertical="center" shrinkToFit="1"/>
    </xf>
    <xf numFmtId="0" fontId="38" fillId="0" borderId="33" xfId="56" applyNumberFormat="1" applyFont="1" applyFill="1" applyBorder="1" applyAlignment="1">
      <alignment horizontal="center" vertical="center" shrinkToFit="1"/>
    </xf>
    <xf numFmtId="0" fontId="38" fillId="0" borderId="34" xfId="56" applyNumberFormat="1" applyFont="1" applyFill="1" applyBorder="1" applyAlignment="1">
      <alignment horizontal="center" vertical="center" shrinkToFit="1"/>
    </xf>
    <xf numFmtId="0" fontId="38" fillId="0" borderId="32" xfId="56" applyNumberFormat="1" applyFont="1" applyFill="1" applyBorder="1" applyAlignment="1">
      <alignment horizontal="center" vertical="center" shrinkToFit="1"/>
    </xf>
    <xf numFmtId="0" fontId="38" fillId="0" borderId="22" xfId="56" applyNumberFormat="1" applyFont="1" applyFill="1" applyBorder="1" applyAlignment="1">
      <alignment horizontal="center" vertical="center" shrinkToFit="1"/>
    </xf>
    <xf numFmtId="0" fontId="38" fillId="0" borderId="24" xfId="56" applyNumberFormat="1" applyFont="1" applyFill="1" applyBorder="1" applyAlignment="1">
      <alignment horizontal="center" vertical="center" shrinkToFit="1"/>
    </xf>
    <xf numFmtId="0" fontId="38" fillId="26" borderId="33" xfId="56" applyNumberFormat="1" applyFont="1" applyFill="1" applyBorder="1" applyAlignment="1">
      <alignment horizontal="center" vertical="center" shrinkToFit="1"/>
    </xf>
    <xf numFmtId="0" fontId="38" fillId="26" borderId="34" xfId="56" applyNumberFormat="1" applyFont="1" applyFill="1" applyBorder="1" applyAlignment="1">
      <alignment horizontal="center" vertical="center" shrinkToFit="1"/>
    </xf>
    <xf numFmtId="0" fontId="38" fillId="26" borderId="32" xfId="56" applyNumberFormat="1" applyFont="1" applyFill="1" applyBorder="1" applyAlignment="1">
      <alignment horizontal="center" vertical="center" shrinkToFit="1"/>
    </xf>
    <xf numFmtId="0" fontId="38" fillId="26" borderId="22" xfId="56" applyNumberFormat="1" applyFont="1" applyFill="1" applyBorder="1" applyAlignment="1">
      <alignment horizontal="center" vertical="center" shrinkToFit="1"/>
    </xf>
    <xf numFmtId="0" fontId="38" fillId="26" borderId="24" xfId="56" applyNumberFormat="1" applyFont="1" applyFill="1" applyBorder="1" applyAlignment="1">
      <alignment horizontal="center" vertical="center" shrinkToFit="1"/>
    </xf>
    <xf numFmtId="49" fontId="37" fillId="0" borderId="14" xfId="57" applyNumberFormat="1" applyFont="1" applyFill="1" applyBorder="1" applyAlignment="1">
      <alignment horizontal="center" vertical="center" wrapText="1"/>
    </xf>
    <xf numFmtId="49" fontId="37" fillId="0" borderId="15" xfId="57" applyNumberFormat="1" applyFont="1" applyFill="1" applyBorder="1" applyAlignment="1">
      <alignment horizontal="center" vertical="center" wrapText="1"/>
    </xf>
    <xf numFmtId="49" fontId="37" fillId="0" borderId="17" xfId="57" applyNumberFormat="1" applyFont="1" applyFill="1" applyBorder="1" applyAlignment="1">
      <alignment horizontal="center" vertical="center" wrapText="1"/>
    </xf>
    <xf numFmtId="49" fontId="37" fillId="0" borderId="26" xfId="57" applyNumberFormat="1" applyFont="1" applyFill="1" applyBorder="1" applyAlignment="1">
      <alignment horizontal="center" vertical="center" wrapText="1"/>
    </xf>
    <xf numFmtId="49" fontId="37" fillId="0" borderId="12" xfId="57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 shrinkToFit="1"/>
    </xf>
    <xf numFmtId="0" fontId="24" fillId="0" borderId="13" xfId="56" applyFont="1" applyFill="1" applyBorder="1" applyAlignment="1">
      <alignment horizontal="center" vertical="center"/>
    </xf>
    <xf numFmtId="0" fontId="24" fillId="0" borderId="16" xfId="56" applyFont="1" applyFill="1" applyBorder="1" applyAlignment="1">
      <alignment horizontal="center" vertical="center"/>
    </xf>
    <xf numFmtId="0" fontId="24" fillId="0" borderId="25" xfId="56" applyFont="1" applyFill="1" applyBorder="1" applyAlignment="1">
      <alignment horizontal="center" vertical="center"/>
    </xf>
    <xf numFmtId="0" fontId="24" fillId="0" borderId="27" xfId="56" applyFont="1" applyFill="1" applyBorder="1" applyAlignment="1">
      <alignment horizontal="center" vertical="center"/>
    </xf>
    <xf numFmtId="0" fontId="24" fillId="0" borderId="28" xfId="56" applyFont="1" applyFill="1" applyBorder="1" applyAlignment="1">
      <alignment horizontal="center" vertical="center"/>
    </xf>
    <xf numFmtId="0" fontId="24" fillId="0" borderId="29" xfId="56" applyFont="1" applyFill="1" applyBorder="1" applyAlignment="1">
      <alignment horizontal="center" vertical="center"/>
    </xf>
    <xf numFmtId="0" fontId="37" fillId="0" borderId="16" xfId="56" applyFont="1" applyFill="1" applyBorder="1" applyAlignment="1">
      <alignment horizontal="center" vertical="center" wrapText="1"/>
    </xf>
    <xf numFmtId="0" fontId="37" fillId="0" borderId="25" xfId="56" applyFont="1" applyFill="1" applyBorder="1" applyAlignment="1">
      <alignment horizontal="center" vertical="center"/>
    </xf>
    <xf numFmtId="0" fontId="37" fillId="0" borderId="12" xfId="56" applyFont="1" applyFill="1" applyBorder="1" applyAlignment="1">
      <alignment horizontal="center" vertical="center" wrapText="1"/>
    </xf>
    <xf numFmtId="0" fontId="37" fillId="0" borderId="24" xfId="56" applyFont="1" applyFill="1" applyBorder="1" applyAlignment="1">
      <alignment horizontal="center" vertical="center"/>
    </xf>
    <xf numFmtId="0" fontId="37" fillId="0" borderId="14" xfId="56" applyFont="1" applyFill="1" applyBorder="1" applyAlignment="1">
      <alignment horizontal="center" vertical="center"/>
    </xf>
    <xf numFmtId="0" fontId="37" fillId="0" borderId="13" xfId="56" applyFont="1" applyFill="1" applyBorder="1" applyAlignment="1">
      <alignment horizontal="center" vertical="center"/>
    </xf>
    <xf numFmtId="49" fontId="38" fillId="0" borderId="14" xfId="57" applyNumberFormat="1" applyFont="1" applyFill="1" applyBorder="1" applyAlignment="1">
      <alignment horizontal="center" vertical="center" wrapText="1"/>
    </xf>
    <xf numFmtId="49" fontId="38" fillId="0" borderId="12" xfId="57" applyNumberFormat="1" applyFont="1" applyFill="1" applyBorder="1" applyAlignment="1">
      <alignment horizontal="center" vertical="center" wrapText="1"/>
    </xf>
    <xf numFmtId="49" fontId="38" fillId="0" borderId="24" xfId="57" applyNumberFormat="1" applyFont="1" applyFill="1" applyBorder="1" applyAlignment="1">
      <alignment horizontal="center" vertical="center" wrapText="1"/>
    </xf>
    <xf numFmtId="0" fontId="37" fillId="0" borderId="12" xfId="56" applyFont="1" applyFill="1" applyBorder="1" applyAlignment="1">
      <alignment horizontal="center" vertical="center"/>
    </xf>
    <xf numFmtId="180" fontId="37" fillId="0" borderId="12" xfId="57" applyNumberFormat="1" applyFont="1" applyFill="1" applyBorder="1" applyAlignment="1">
      <alignment horizontal="center" vertical="center" wrapText="1"/>
    </xf>
    <xf numFmtId="180" fontId="37" fillId="0" borderId="24" xfId="57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31" fillId="0" borderId="0" xfId="0" applyFont="1" applyAlignment="1">
      <alignment horizontal="left" shrinkToFit="1"/>
    </xf>
    <xf numFmtId="0" fontId="32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73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AeE­ [0]_INQUIRY ¿μ¾÷AßAø " xfId="58"/>
    <cellStyle name="AeE­_INQUIRY ¿μ¾÷AßAø " xfId="59"/>
    <cellStyle name="AÞ¸¶ [0]_INQUIRY ¿μ¾÷AßAø " xfId="60"/>
    <cellStyle name="AÞ¸¶_INQUIRY ¿μ¾÷AßAø " xfId="61"/>
    <cellStyle name="C￥AØ_¿μ¾÷CoE² " xfId="62"/>
    <cellStyle name="Comma [0]_ SG&amp;A Bridge " xfId="63"/>
    <cellStyle name="Comma_ SG&amp;A Bridge " xfId="64"/>
    <cellStyle name="Currency [0]_ SG&amp;A Bridge " xfId="65"/>
    <cellStyle name="Currency_ SG&amp;A Bridge " xfId="66"/>
    <cellStyle name="Header1" xfId="67"/>
    <cellStyle name="Header2" xfId="68"/>
    <cellStyle name="Normal_ SG&amp;A Bridge " xfId="69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咬訌裝?INCOM1" xfId="27"/>
    <cellStyle name="咬訌裝?INCOM10" xfId="28"/>
    <cellStyle name="咬訌裝?INCOM2" xfId="29"/>
    <cellStyle name="咬訌裝?INCOM3" xfId="30"/>
    <cellStyle name="咬訌裝?INCOM4" xfId="31"/>
    <cellStyle name="咬訌裝?INCOM5" xfId="32"/>
    <cellStyle name="咬訌裝?INCOM6" xfId="33"/>
    <cellStyle name="咬訌裝?INCOM7" xfId="34"/>
    <cellStyle name="咬訌裝?INCOM8" xfId="35"/>
    <cellStyle name="咬訌裝?INCOM9" xfId="36"/>
    <cellStyle name="咬訌裝?PRIB11" xfId="37"/>
    <cellStyle name="나쁨" xfId="38" builtinId="27" customBuiltin="1"/>
    <cellStyle name="메모" xfId="39" builtinId="10" customBuiltin="1"/>
    <cellStyle name="백분율" xfId="70" builtinId="5"/>
    <cellStyle name="보통" xfId="40" builtinId="28" customBuiltin="1"/>
    <cellStyle name="뷭?_BOOKSHIP" xfId="41"/>
    <cellStyle name="설명 텍스트" xfId="42" builtinId="53" customBuiltin="1"/>
    <cellStyle name="셀 확인" xfId="43" builtinId="23" customBuiltin="1"/>
    <cellStyle name="쉼표 [0]" xfId="72" builtinId="6"/>
    <cellStyle name="연결된 셀" xfId="44" builtinId="24" customBuiltin="1"/>
    <cellStyle name="요약" xfId="45" builtinId="25" customBuiltin="1"/>
    <cellStyle name="입력" xfId="46" builtinId="20" customBuiltin="1"/>
    <cellStyle name="제목" xfId="47" builtinId="15" customBuiltin="1"/>
    <cellStyle name="제목 1" xfId="48" builtinId="16" customBuiltin="1"/>
    <cellStyle name="제목 2" xfId="49" builtinId="17" customBuiltin="1"/>
    <cellStyle name="제목 3" xfId="50" builtinId="18" customBuiltin="1"/>
    <cellStyle name="제목 4" xfId="51" builtinId="19" customBuiltin="1"/>
    <cellStyle name="좋음" xfId="52" builtinId="26" customBuiltin="1"/>
    <cellStyle name="출력" xfId="53" builtinId="21" customBuiltin="1"/>
    <cellStyle name="콤마 [0]_1202" xfId="54"/>
    <cellStyle name="콤마_1202" xfId="55"/>
    <cellStyle name="표준" xfId="0" builtinId="0"/>
    <cellStyle name="표준 2" xfId="56"/>
    <cellStyle name="표준_환경소음측정데이터_작성양식" xfId="57"/>
    <cellStyle name="하이퍼링크" xfId="71" builtinId="8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&#49457;&#54840;1&#52264;@&#44277;&#53552;" TargetMode="External"/><Relationship Id="rId2" Type="http://schemas.openxmlformats.org/officeDocument/2006/relationships/hyperlink" Target="mailto:&#51452;&#44277;2&#52264;@&#44277;&#53552;" TargetMode="External"/><Relationship Id="rId1" Type="http://schemas.openxmlformats.org/officeDocument/2006/relationships/hyperlink" Target="mailto:&#51452;&#44277;1&#52264;@&#44277;&#53552;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&#44552;&#44305;@&#50694;" TargetMode="External"/><Relationship Id="rId4" Type="http://schemas.openxmlformats.org/officeDocument/2006/relationships/hyperlink" Target="mailto:&#54840;&#48152;@&#50526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topLeftCell="A4" zoomScale="115" zoomScaleNormal="115" zoomScaleSheetLayoutView="130" workbookViewId="0">
      <pane xSplit="7" topLeftCell="M1" activePane="topRight" state="frozen"/>
      <selection pane="topRight" activeCell="X24" sqref="X24"/>
    </sheetView>
  </sheetViews>
  <sheetFormatPr defaultColWidth="8.88671875" defaultRowHeight="13.5"/>
  <cols>
    <col min="1" max="1" width="4.88671875" style="5" hidden="1" customWidth="1"/>
    <col min="2" max="2" width="5.21875" style="5" hidden="1" customWidth="1"/>
    <col min="3" max="3" width="4.21875" style="5" bestFit="1" customWidth="1"/>
    <col min="4" max="4" width="9.6640625" style="5" bestFit="1" customWidth="1"/>
    <col min="5" max="5" width="5.88671875" style="5" customWidth="1"/>
    <col min="6" max="6" width="4" style="5" customWidth="1"/>
    <col min="7" max="7" width="15.6640625" style="5" customWidth="1"/>
    <col min="8" max="8" width="5.33203125" style="5" hidden="1" customWidth="1"/>
    <col min="9" max="9" width="6.44140625" style="5" hidden="1" customWidth="1"/>
    <col min="10" max="10" width="9.33203125" style="9" hidden="1" customWidth="1"/>
    <col min="11" max="11" width="4.88671875" style="9" hidden="1" customWidth="1"/>
    <col min="12" max="12" width="4" style="9" hidden="1" customWidth="1"/>
    <col min="13" max="13" width="12.77734375" style="18" bestFit="1" customWidth="1"/>
    <col min="14" max="14" width="5.6640625" style="11" bestFit="1" customWidth="1"/>
    <col min="15" max="15" width="12.77734375" style="18" bestFit="1" customWidth="1"/>
    <col min="16" max="16" width="6" style="11" bestFit="1" customWidth="1"/>
    <col min="17" max="17" width="12.77734375" style="18" bestFit="1" customWidth="1"/>
    <col min="18" max="18" width="5.109375" style="11" customWidth="1"/>
    <col min="19" max="19" width="12.77734375" style="18" bestFit="1" customWidth="1"/>
    <col min="20" max="20" width="5.5546875" style="11" customWidth="1"/>
    <col min="21" max="21" width="4.88671875" style="11" customWidth="1"/>
    <col min="22" max="22" width="12.77734375" style="18" bestFit="1" customWidth="1"/>
    <col min="23" max="23" width="5" style="11" customWidth="1"/>
    <col min="24" max="24" width="12.77734375" style="18" bestFit="1" customWidth="1"/>
    <col min="25" max="25" width="5.109375" style="11" customWidth="1"/>
    <col min="26" max="26" width="4.88671875" style="18" customWidth="1"/>
    <col min="27" max="16384" width="8.88671875" style="9"/>
  </cols>
  <sheetData>
    <row r="1" spans="1:26" s="6" customFormat="1" ht="31.5" customHeight="1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2"/>
      <c r="N1" s="13"/>
      <c r="O1" s="12"/>
      <c r="P1" s="14"/>
      <c r="Q1" s="15"/>
      <c r="R1" s="14"/>
      <c r="S1" s="15"/>
      <c r="T1" s="14"/>
      <c r="U1" s="14"/>
      <c r="V1" s="15"/>
      <c r="W1" s="14"/>
      <c r="X1" s="15"/>
      <c r="Y1" s="14"/>
      <c r="Z1" s="15"/>
    </row>
    <row r="2" spans="1:26" s="6" customFormat="1" ht="23.25" customHeight="1">
      <c r="A2" s="165" t="s">
        <v>183</v>
      </c>
      <c r="B2" s="165"/>
      <c r="C2" s="165"/>
      <c r="D2" s="165"/>
      <c r="E2" s="3"/>
      <c r="F2" s="7"/>
      <c r="G2" s="8"/>
      <c r="H2" s="8"/>
      <c r="I2" s="8"/>
      <c r="J2" s="8"/>
      <c r="K2" s="8"/>
      <c r="L2" s="8"/>
      <c r="M2" s="16"/>
      <c r="N2" s="17"/>
      <c r="O2" s="16"/>
      <c r="P2" s="14"/>
      <c r="Q2" s="15"/>
      <c r="R2" s="14"/>
      <c r="S2" s="15"/>
      <c r="T2" s="14"/>
      <c r="U2" s="14"/>
      <c r="V2" s="15"/>
      <c r="W2" s="14"/>
      <c r="X2" s="15"/>
      <c r="Y2" s="14"/>
      <c r="Z2" s="15"/>
    </row>
    <row r="3" spans="1:26" s="6" customFormat="1" ht="26.25" thickBot="1">
      <c r="A3" s="4"/>
      <c r="B3" s="4"/>
      <c r="C3" s="4"/>
      <c r="D3" s="4"/>
      <c r="E3" s="3"/>
      <c r="F3" s="7"/>
      <c r="G3" s="8"/>
      <c r="H3" s="8"/>
      <c r="I3" s="8"/>
      <c r="J3" s="8"/>
      <c r="K3" s="8"/>
      <c r="L3" s="8"/>
      <c r="M3" s="16"/>
      <c r="N3" s="17"/>
      <c r="O3" s="16"/>
      <c r="P3" s="14"/>
      <c r="Q3" s="15"/>
      <c r="R3" s="14"/>
      <c r="S3" s="15"/>
      <c r="T3" s="14"/>
      <c r="U3" s="14"/>
      <c r="V3" s="15"/>
      <c r="W3" s="14"/>
      <c r="X3" s="15"/>
      <c r="Y3" s="14"/>
      <c r="Z3" s="15"/>
    </row>
    <row r="4" spans="1:26" ht="20.100000000000001" customHeight="1">
      <c r="A4" s="166" t="s">
        <v>45</v>
      </c>
      <c r="B4" s="169" t="s">
        <v>46</v>
      </c>
      <c r="C4" s="177" t="s">
        <v>158</v>
      </c>
      <c r="D4" s="176"/>
      <c r="E4" s="176" t="s">
        <v>159</v>
      </c>
      <c r="F4" s="176"/>
      <c r="G4" s="176"/>
      <c r="H4" s="176"/>
      <c r="I4" s="176"/>
      <c r="J4" s="178" t="s">
        <v>160</v>
      </c>
      <c r="K4" s="178" t="s">
        <v>0</v>
      </c>
      <c r="L4" s="178" t="s">
        <v>1</v>
      </c>
      <c r="M4" s="160" t="s">
        <v>161</v>
      </c>
      <c r="N4" s="160"/>
      <c r="O4" s="160"/>
      <c r="P4" s="160"/>
      <c r="Q4" s="160"/>
      <c r="R4" s="160"/>
      <c r="S4" s="160"/>
      <c r="T4" s="160"/>
      <c r="U4" s="160"/>
      <c r="V4" s="160" t="s">
        <v>162</v>
      </c>
      <c r="W4" s="160"/>
      <c r="X4" s="160"/>
      <c r="Y4" s="160"/>
      <c r="Z4" s="161"/>
    </row>
    <row r="5" spans="1:26" ht="20.100000000000001" customHeight="1">
      <c r="A5" s="167"/>
      <c r="B5" s="170"/>
      <c r="C5" s="172" t="s">
        <v>163</v>
      </c>
      <c r="D5" s="174" t="s">
        <v>164</v>
      </c>
      <c r="E5" s="181" t="s">
        <v>165</v>
      </c>
      <c r="F5" s="174" t="s">
        <v>166</v>
      </c>
      <c r="G5" s="181" t="s">
        <v>167</v>
      </c>
      <c r="H5" s="181" t="s">
        <v>168</v>
      </c>
      <c r="I5" s="181"/>
      <c r="J5" s="179"/>
      <c r="K5" s="179"/>
      <c r="L5" s="179"/>
      <c r="M5" s="164" t="s">
        <v>169</v>
      </c>
      <c r="N5" s="164"/>
      <c r="O5" s="164" t="s">
        <v>170</v>
      </c>
      <c r="P5" s="164"/>
      <c r="Q5" s="164" t="s">
        <v>171</v>
      </c>
      <c r="R5" s="164"/>
      <c r="S5" s="164" t="s">
        <v>172</v>
      </c>
      <c r="T5" s="164"/>
      <c r="U5" s="182" t="s">
        <v>173</v>
      </c>
      <c r="V5" s="164" t="s">
        <v>174</v>
      </c>
      <c r="W5" s="164"/>
      <c r="X5" s="164" t="s">
        <v>175</v>
      </c>
      <c r="Y5" s="164"/>
      <c r="Z5" s="162" t="s">
        <v>176</v>
      </c>
    </row>
    <row r="6" spans="1:26" ht="20.100000000000001" customHeight="1" thickBot="1">
      <c r="A6" s="168"/>
      <c r="B6" s="171"/>
      <c r="C6" s="173"/>
      <c r="D6" s="175"/>
      <c r="E6" s="175"/>
      <c r="F6" s="175"/>
      <c r="G6" s="175"/>
      <c r="H6" s="70" t="s">
        <v>177</v>
      </c>
      <c r="I6" s="70" t="s">
        <v>178</v>
      </c>
      <c r="J6" s="180"/>
      <c r="K6" s="180"/>
      <c r="L6" s="180"/>
      <c r="M6" s="71" t="s">
        <v>179</v>
      </c>
      <c r="N6" s="125" t="s">
        <v>180</v>
      </c>
      <c r="O6" s="71" t="s">
        <v>179</v>
      </c>
      <c r="P6" s="72" t="s">
        <v>180</v>
      </c>
      <c r="Q6" s="71" t="s">
        <v>179</v>
      </c>
      <c r="R6" s="72" t="s">
        <v>180</v>
      </c>
      <c r="S6" s="71" t="s">
        <v>179</v>
      </c>
      <c r="T6" s="72" t="s">
        <v>180</v>
      </c>
      <c r="U6" s="183"/>
      <c r="V6" s="71" t="s">
        <v>179</v>
      </c>
      <c r="W6" s="72" t="s">
        <v>180</v>
      </c>
      <c r="X6" s="71" t="s">
        <v>179</v>
      </c>
      <c r="Y6" s="72" t="s">
        <v>180</v>
      </c>
      <c r="Z6" s="163"/>
    </row>
    <row r="7" spans="1:26" s="10" customFormat="1" ht="20.25" customHeight="1">
      <c r="A7" s="53" t="s">
        <v>47</v>
      </c>
      <c r="B7" s="57" t="s">
        <v>48</v>
      </c>
      <c r="C7" s="147" t="s">
        <v>181</v>
      </c>
      <c r="D7" s="155" t="s">
        <v>182</v>
      </c>
      <c r="E7" s="155" t="s">
        <v>2</v>
      </c>
      <c r="F7" s="155" t="s">
        <v>141</v>
      </c>
      <c r="G7" s="73" t="s">
        <v>3</v>
      </c>
      <c r="H7" s="73">
        <v>164.68</v>
      </c>
      <c r="I7" s="73">
        <v>253.89</v>
      </c>
      <c r="J7" s="73" t="s">
        <v>149</v>
      </c>
      <c r="K7" s="74">
        <v>2014</v>
      </c>
      <c r="L7" s="74">
        <v>2</v>
      </c>
      <c r="M7" s="135">
        <v>201612160830</v>
      </c>
      <c r="N7" s="126">
        <v>49.9</v>
      </c>
      <c r="O7" s="135">
        <v>201612161225</v>
      </c>
      <c r="P7" s="75">
        <v>48.9</v>
      </c>
      <c r="Q7" s="135">
        <v>201612151720</v>
      </c>
      <c r="R7" s="76">
        <v>51.2</v>
      </c>
      <c r="S7" s="135">
        <v>201612151950</v>
      </c>
      <c r="T7" s="76">
        <v>49.9</v>
      </c>
      <c r="U7" s="77">
        <f t="shared" ref="U7:U26" si="0">(T7+R7+P7+N7)/4</f>
        <v>49.975000000000001</v>
      </c>
      <c r="V7" s="135">
        <v>201612192220</v>
      </c>
      <c r="W7" s="76">
        <v>39.9</v>
      </c>
      <c r="X7" s="135">
        <v>201612190030</v>
      </c>
      <c r="Y7" s="76">
        <v>39.799999999999997</v>
      </c>
      <c r="Z7" s="78">
        <f t="shared" ref="Z7:Z26" si="1">(W7+Y7)/2</f>
        <v>39.849999999999994</v>
      </c>
    </row>
    <row r="8" spans="1:26" s="10" customFormat="1" ht="20.25" customHeight="1">
      <c r="A8" s="54" t="s">
        <v>38</v>
      </c>
      <c r="B8" s="58" t="s">
        <v>39</v>
      </c>
      <c r="C8" s="148"/>
      <c r="D8" s="156"/>
      <c r="E8" s="156"/>
      <c r="F8" s="156"/>
      <c r="G8" s="79" t="s">
        <v>4</v>
      </c>
      <c r="H8" s="79">
        <v>164.69</v>
      </c>
      <c r="I8" s="79">
        <v>253.95</v>
      </c>
      <c r="J8" s="79" t="s">
        <v>5</v>
      </c>
      <c r="K8" s="80">
        <v>2014</v>
      </c>
      <c r="L8" s="80">
        <v>2</v>
      </c>
      <c r="M8" s="136">
        <v>201612160845</v>
      </c>
      <c r="N8" s="127">
        <v>48.2</v>
      </c>
      <c r="O8" s="136">
        <v>201612161305</v>
      </c>
      <c r="P8" s="81">
        <v>48.4</v>
      </c>
      <c r="Q8" s="136">
        <v>201612151730</v>
      </c>
      <c r="R8" s="82">
        <v>47.5</v>
      </c>
      <c r="S8" s="136">
        <v>201612152005</v>
      </c>
      <c r="T8" s="82">
        <v>48.2</v>
      </c>
      <c r="U8" s="83">
        <f t="shared" si="0"/>
        <v>48.075000000000003</v>
      </c>
      <c r="V8" s="136">
        <v>201612192230</v>
      </c>
      <c r="W8" s="82">
        <v>37.200000000000003</v>
      </c>
      <c r="X8" s="136">
        <v>201612192340</v>
      </c>
      <c r="Y8" s="82">
        <v>40.299999999999997</v>
      </c>
      <c r="Z8" s="84">
        <f>(W8+Y8)/2</f>
        <v>38.75</v>
      </c>
    </row>
    <row r="9" spans="1:26" s="10" customFormat="1" ht="20.25" customHeight="1">
      <c r="A9" s="54" t="s">
        <v>38</v>
      </c>
      <c r="B9" s="58" t="s">
        <v>39</v>
      </c>
      <c r="C9" s="148"/>
      <c r="D9" s="156"/>
      <c r="E9" s="156"/>
      <c r="F9" s="158"/>
      <c r="G9" s="79" t="s">
        <v>6</v>
      </c>
      <c r="H9" s="79">
        <v>164.7</v>
      </c>
      <c r="I9" s="79">
        <v>253.8</v>
      </c>
      <c r="J9" s="79" t="s">
        <v>7</v>
      </c>
      <c r="K9" s="80">
        <v>2014</v>
      </c>
      <c r="L9" s="80">
        <v>2</v>
      </c>
      <c r="M9" s="136">
        <v>201612160855</v>
      </c>
      <c r="N9" s="127">
        <v>47.3</v>
      </c>
      <c r="O9" s="136">
        <v>201612161215</v>
      </c>
      <c r="P9" s="81">
        <v>47.9</v>
      </c>
      <c r="Q9" s="136">
        <v>201612151710</v>
      </c>
      <c r="R9" s="82">
        <v>49.9</v>
      </c>
      <c r="S9" s="136">
        <v>201612151940</v>
      </c>
      <c r="T9" s="82">
        <v>48.3</v>
      </c>
      <c r="U9" s="83">
        <f t="shared" si="0"/>
        <v>48.349999999999994</v>
      </c>
      <c r="V9" s="136">
        <v>201612192205</v>
      </c>
      <c r="W9" s="82">
        <v>39.200000000000003</v>
      </c>
      <c r="X9" s="136">
        <v>201612192355</v>
      </c>
      <c r="Y9" s="82">
        <v>40.1</v>
      </c>
      <c r="Z9" s="84">
        <f t="shared" si="1"/>
        <v>39.650000000000006</v>
      </c>
    </row>
    <row r="10" spans="1:26" s="10" customFormat="1" ht="20.25" customHeight="1">
      <c r="A10" s="54" t="s">
        <v>38</v>
      </c>
      <c r="B10" s="58" t="s">
        <v>39</v>
      </c>
      <c r="C10" s="148"/>
      <c r="D10" s="156"/>
      <c r="E10" s="156"/>
      <c r="F10" s="159" t="s">
        <v>150</v>
      </c>
      <c r="G10" s="79" t="s">
        <v>8</v>
      </c>
      <c r="H10" s="79">
        <v>164.6</v>
      </c>
      <c r="I10" s="79">
        <v>253.91</v>
      </c>
      <c r="J10" s="79" t="s">
        <v>9</v>
      </c>
      <c r="K10" s="80">
        <v>2014</v>
      </c>
      <c r="L10" s="80">
        <v>2</v>
      </c>
      <c r="M10" s="136">
        <v>201612160905</v>
      </c>
      <c r="N10" s="130">
        <v>63.2</v>
      </c>
      <c r="O10" s="136">
        <v>201612161320</v>
      </c>
      <c r="P10" s="85">
        <v>64.2</v>
      </c>
      <c r="Q10" s="136">
        <v>201612151655</v>
      </c>
      <c r="R10" s="82">
        <v>65.2</v>
      </c>
      <c r="S10" s="136">
        <v>201612151920</v>
      </c>
      <c r="T10" s="82">
        <v>63.3</v>
      </c>
      <c r="U10" s="83">
        <f t="shared" si="0"/>
        <v>63.974999999999994</v>
      </c>
      <c r="V10" s="136">
        <v>201612192245</v>
      </c>
      <c r="W10" s="82">
        <v>53.5</v>
      </c>
      <c r="X10" s="136">
        <v>201612190010</v>
      </c>
      <c r="Y10" s="82">
        <v>56.1</v>
      </c>
      <c r="Z10" s="84">
        <f t="shared" si="1"/>
        <v>54.8</v>
      </c>
    </row>
    <row r="11" spans="1:26" s="10" customFormat="1" ht="20.25" customHeight="1" thickBot="1">
      <c r="A11" s="55" t="s">
        <v>38</v>
      </c>
      <c r="B11" s="59" t="s">
        <v>39</v>
      </c>
      <c r="C11" s="149"/>
      <c r="D11" s="157"/>
      <c r="E11" s="157"/>
      <c r="F11" s="157"/>
      <c r="G11" s="86" t="s">
        <v>10</v>
      </c>
      <c r="H11" s="86">
        <v>164.71</v>
      </c>
      <c r="I11" s="86">
        <v>254.04</v>
      </c>
      <c r="J11" s="86" t="s">
        <v>11</v>
      </c>
      <c r="K11" s="87">
        <v>2014</v>
      </c>
      <c r="L11" s="87">
        <v>2</v>
      </c>
      <c r="M11" s="137">
        <v>201612160915</v>
      </c>
      <c r="N11" s="128">
        <v>65.099999999999994</v>
      </c>
      <c r="O11" s="143">
        <v>201612161330</v>
      </c>
      <c r="P11" s="88">
        <v>61.3</v>
      </c>
      <c r="Q11" s="143">
        <v>201612151645</v>
      </c>
      <c r="R11" s="89">
        <v>64.2</v>
      </c>
      <c r="S11" s="143">
        <v>201612151910</v>
      </c>
      <c r="T11" s="89">
        <v>64.599999999999994</v>
      </c>
      <c r="U11" s="90">
        <f>(T11+R11+N11+P11)/4</f>
        <v>63.8</v>
      </c>
      <c r="V11" s="143">
        <v>201606212300</v>
      </c>
      <c r="W11" s="89">
        <v>53.1</v>
      </c>
      <c r="X11" s="143">
        <v>201612190020</v>
      </c>
      <c r="Y11" s="89">
        <v>55.1</v>
      </c>
      <c r="Z11" s="91">
        <f t="shared" si="1"/>
        <v>54.1</v>
      </c>
    </row>
    <row r="12" spans="1:26" s="10" customFormat="1" ht="20.25" customHeight="1">
      <c r="A12" s="50" t="s">
        <v>38</v>
      </c>
      <c r="B12" s="60" t="s">
        <v>39</v>
      </c>
      <c r="C12" s="144" t="s">
        <v>151</v>
      </c>
      <c r="D12" s="150" t="s">
        <v>152</v>
      </c>
      <c r="E12" s="150" t="s">
        <v>12</v>
      </c>
      <c r="F12" s="150" t="s">
        <v>141</v>
      </c>
      <c r="G12" s="92" t="s">
        <v>13</v>
      </c>
      <c r="H12" s="92">
        <v>160.66999999999999</v>
      </c>
      <c r="I12" s="92">
        <v>263.86</v>
      </c>
      <c r="J12" s="92" t="s">
        <v>14</v>
      </c>
      <c r="K12" s="93">
        <v>2014</v>
      </c>
      <c r="L12" s="93">
        <v>2</v>
      </c>
      <c r="M12" s="138">
        <v>201612200830</v>
      </c>
      <c r="N12" s="129">
        <v>54.2</v>
      </c>
      <c r="O12" s="138">
        <v>201612201100</v>
      </c>
      <c r="P12" s="94">
        <v>56.2</v>
      </c>
      <c r="Q12" s="138">
        <v>201612191530</v>
      </c>
      <c r="R12" s="95">
        <v>55.1</v>
      </c>
      <c r="S12" s="138">
        <v>201612201955</v>
      </c>
      <c r="T12" s="95">
        <v>54.3</v>
      </c>
      <c r="U12" s="96">
        <f t="shared" si="0"/>
        <v>54.95</v>
      </c>
      <c r="V12" s="138">
        <v>201612162320</v>
      </c>
      <c r="W12" s="95">
        <v>45.4</v>
      </c>
      <c r="X12" s="138">
        <v>201612160040</v>
      </c>
      <c r="Y12" s="95">
        <v>47.3</v>
      </c>
      <c r="Z12" s="97">
        <f t="shared" si="1"/>
        <v>46.349999999999994</v>
      </c>
    </row>
    <row r="13" spans="1:26" s="10" customFormat="1" ht="20.25" customHeight="1">
      <c r="A13" s="51" t="s">
        <v>38</v>
      </c>
      <c r="B13" s="61" t="s">
        <v>39</v>
      </c>
      <c r="C13" s="145"/>
      <c r="D13" s="151"/>
      <c r="E13" s="151"/>
      <c r="F13" s="151"/>
      <c r="G13" s="98" t="s">
        <v>15</v>
      </c>
      <c r="H13" s="98">
        <v>160.94</v>
      </c>
      <c r="I13" s="98">
        <v>262.56</v>
      </c>
      <c r="J13" s="98" t="s">
        <v>16</v>
      </c>
      <c r="K13" s="99">
        <v>2014</v>
      </c>
      <c r="L13" s="99">
        <v>2</v>
      </c>
      <c r="M13" s="139">
        <v>201612200845</v>
      </c>
      <c r="N13" s="131">
        <v>49.6</v>
      </c>
      <c r="O13" s="139">
        <v>201612201115</v>
      </c>
      <c r="P13" s="100">
        <v>49.9</v>
      </c>
      <c r="Q13" s="139">
        <v>201612191500</v>
      </c>
      <c r="R13" s="101">
        <v>49.2</v>
      </c>
      <c r="S13" s="139">
        <v>201612202010</v>
      </c>
      <c r="T13" s="101">
        <v>49.2</v>
      </c>
      <c r="U13" s="102">
        <f t="shared" si="0"/>
        <v>49.475000000000001</v>
      </c>
      <c r="V13" s="139">
        <v>201612162335</v>
      </c>
      <c r="W13" s="101">
        <v>45.8</v>
      </c>
      <c r="X13" s="139">
        <v>201612160050</v>
      </c>
      <c r="Y13" s="101">
        <v>43.5</v>
      </c>
      <c r="Z13" s="103">
        <f t="shared" si="1"/>
        <v>44.65</v>
      </c>
    </row>
    <row r="14" spans="1:26" s="10" customFormat="1" ht="20.25" customHeight="1">
      <c r="A14" s="51" t="s">
        <v>38</v>
      </c>
      <c r="B14" s="61" t="s">
        <v>39</v>
      </c>
      <c r="C14" s="145"/>
      <c r="D14" s="151"/>
      <c r="E14" s="151"/>
      <c r="F14" s="153"/>
      <c r="G14" s="98" t="s">
        <v>17</v>
      </c>
      <c r="H14" s="98">
        <v>159.47</v>
      </c>
      <c r="I14" s="98">
        <v>263.38</v>
      </c>
      <c r="J14" s="98" t="s">
        <v>18</v>
      </c>
      <c r="K14" s="99">
        <v>2014</v>
      </c>
      <c r="L14" s="99">
        <v>2</v>
      </c>
      <c r="M14" s="139">
        <v>201612200905</v>
      </c>
      <c r="N14" s="131">
        <v>52.7</v>
      </c>
      <c r="O14" s="139">
        <v>201612201140</v>
      </c>
      <c r="P14" s="100">
        <v>54.6</v>
      </c>
      <c r="Q14" s="139">
        <v>201612191550</v>
      </c>
      <c r="R14" s="101">
        <v>56.6</v>
      </c>
      <c r="S14" s="139">
        <v>201612201935</v>
      </c>
      <c r="T14" s="101">
        <v>52.3</v>
      </c>
      <c r="U14" s="102">
        <f t="shared" si="0"/>
        <v>54.05</v>
      </c>
      <c r="V14" s="139">
        <v>201612162300</v>
      </c>
      <c r="W14" s="101">
        <v>47.2</v>
      </c>
      <c r="X14" s="139">
        <v>201612160030</v>
      </c>
      <c r="Y14" s="101">
        <v>41.9</v>
      </c>
      <c r="Z14" s="103">
        <f t="shared" si="1"/>
        <v>44.55</v>
      </c>
    </row>
    <row r="15" spans="1:26" s="10" customFormat="1" ht="20.25" customHeight="1">
      <c r="A15" s="51" t="s">
        <v>38</v>
      </c>
      <c r="B15" s="61" t="s">
        <v>39</v>
      </c>
      <c r="C15" s="145"/>
      <c r="D15" s="151"/>
      <c r="E15" s="151"/>
      <c r="F15" s="154" t="s">
        <v>150</v>
      </c>
      <c r="G15" s="98" t="s">
        <v>19</v>
      </c>
      <c r="H15" s="98">
        <v>159.9</v>
      </c>
      <c r="I15" s="98">
        <v>263.16000000000003</v>
      </c>
      <c r="J15" s="98" t="s">
        <v>20</v>
      </c>
      <c r="K15" s="99">
        <v>2014</v>
      </c>
      <c r="L15" s="99">
        <v>2</v>
      </c>
      <c r="M15" s="139">
        <v>201612200915</v>
      </c>
      <c r="N15" s="134">
        <v>63.4</v>
      </c>
      <c r="O15" s="139">
        <v>201612201200</v>
      </c>
      <c r="P15" s="100">
        <v>62.4</v>
      </c>
      <c r="Q15" s="139">
        <v>201612191605</v>
      </c>
      <c r="R15" s="101">
        <v>63.7</v>
      </c>
      <c r="S15" s="139">
        <v>201612201925</v>
      </c>
      <c r="T15" s="101">
        <v>64.099999999999994</v>
      </c>
      <c r="U15" s="102">
        <f t="shared" si="0"/>
        <v>63.4</v>
      </c>
      <c r="V15" s="139">
        <v>201612162240</v>
      </c>
      <c r="W15" s="101">
        <v>54.3</v>
      </c>
      <c r="X15" s="139">
        <v>201612160015</v>
      </c>
      <c r="Y15" s="101">
        <v>52.9</v>
      </c>
      <c r="Z15" s="103">
        <f t="shared" si="1"/>
        <v>53.599999999999994</v>
      </c>
    </row>
    <row r="16" spans="1:26" s="10" customFormat="1" ht="20.25" customHeight="1" thickBot="1">
      <c r="A16" s="52" t="s">
        <v>38</v>
      </c>
      <c r="B16" s="62" t="s">
        <v>39</v>
      </c>
      <c r="C16" s="146"/>
      <c r="D16" s="152"/>
      <c r="E16" s="152"/>
      <c r="F16" s="152"/>
      <c r="G16" s="104" t="s">
        <v>153</v>
      </c>
      <c r="H16" s="104">
        <v>160.83000000000001</v>
      </c>
      <c r="I16" s="104">
        <v>263.58999999999997</v>
      </c>
      <c r="J16" s="104" t="s">
        <v>21</v>
      </c>
      <c r="K16" s="105">
        <v>2014</v>
      </c>
      <c r="L16" s="105">
        <v>2</v>
      </c>
      <c r="M16" s="140">
        <v>201612200930</v>
      </c>
      <c r="N16" s="124">
        <v>61.2</v>
      </c>
      <c r="O16" s="140">
        <v>201612201220</v>
      </c>
      <c r="P16" s="106">
        <v>59.9</v>
      </c>
      <c r="Q16" s="140">
        <v>201612191620</v>
      </c>
      <c r="R16" s="107">
        <v>61.9</v>
      </c>
      <c r="S16" s="140">
        <v>201612201910</v>
      </c>
      <c r="T16" s="107">
        <v>62.3</v>
      </c>
      <c r="U16" s="108">
        <f t="shared" si="0"/>
        <v>61.325000000000003</v>
      </c>
      <c r="V16" s="140">
        <v>201612162230</v>
      </c>
      <c r="W16" s="107">
        <v>54.7</v>
      </c>
      <c r="X16" s="140">
        <v>201612160005</v>
      </c>
      <c r="Y16" s="107">
        <v>53.1</v>
      </c>
      <c r="Z16" s="109">
        <f t="shared" si="1"/>
        <v>53.900000000000006</v>
      </c>
    </row>
    <row r="17" spans="1:26" s="10" customFormat="1" ht="20.25" customHeight="1">
      <c r="A17" s="56" t="s">
        <v>38</v>
      </c>
      <c r="B17" s="63" t="s">
        <v>39</v>
      </c>
      <c r="C17" s="147" t="s">
        <v>154</v>
      </c>
      <c r="D17" s="155" t="s">
        <v>155</v>
      </c>
      <c r="E17" s="155" t="s">
        <v>2</v>
      </c>
      <c r="F17" s="155" t="s">
        <v>141</v>
      </c>
      <c r="G17" s="110" t="s">
        <v>142</v>
      </c>
      <c r="H17" s="110">
        <v>164.27</v>
      </c>
      <c r="I17" s="110">
        <v>253.36</v>
      </c>
      <c r="J17" s="110" t="s">
        <v>22</v>
      </c>
      <c r="K17" s="111">
        <v>2014</v>
      </c>
      <c r="L17" s="111">
        <v>2</v>
      </c>
      <c r="M17" s="141">
        <v>201612160925</v>
      </c>
      <c r="N17" s="132">
        <v>57.4</v>
      </c>
      <c r="O17" s="141">
        <v>201612211100</v>
      </c>
      <c r="P17" s="112">
        <v>54.2</v>
      </c>
      <c r="Q17" s="141">
        <v>201612191800</v>
      </c>
      <c r="R17" s="113">
        <v>54.1</v>
      </c>
      <c r="S17" s="141">
        <v>201612192045</v>
      </c>
      <c r="T17" s="113">
        <v>55.1</v>
      </c>
      <c r="U17" s="114">
        <f t="shared" si="0"/>
        <v>55.2</v>
      </c>
      <c r="V17" s="141">
        <v>201612152235</v>
      </c>
      <c r="W17" s="113">
        <v>56.3</v>
      </c>
      <c r="X17" s="141">
        <v>201612150000</v>
      </c>
      <c r="Y17" s="113">
        <v>50.1</v>
      </c>
      <c r="Z17" s="115">
        <f t="shared" si="1"/>
        <v>53.2</v>
      </c>
    </row>
    <row r="18" spans="1:26" s="10" customFormat="1" ht="20.25" customHeight="1">
      <c r="A18" s="54" t="s">
        <v>38</v>
      </c>
      <c r="B18" s="58" t="s">
        <v>39</v>
      </c>
      <c r="C18" s="148"/>
      <c r="D18" s="156"/>
      <c r="E18" s="156"/>
      <c r="F18" s="156"/>
      <c r="G18" s="79" t="s">
        <v>23</v>
      </c>
      <c r="H18" s="79">
        <v>163.88</v>
      </c>
      <c r="I18" s="79">
        <v>253.8</v>
      </c>
      <c r="J18" s="79" t="s">
        <v>24</v>
      </c>
      <c r="K18" s="80">
        <v>2014</v>
      </c>
      <c r="L18" s="80">
        <v>2</v>
      </c>
      <c r="M18" s="136">
        <v>201612160945</v>
      </c>
      <c r="N18" s="127">
        <v>61.3</v>
      </c>
      <c r="O18" s="136">
        <v>201612211110</v>
      </c>
      <c r="P18" s="81">
        <v>59.3</v>
      </c>
      <c r="Q18" s="136">
        <v>201612191745</v>
      </c>
      <c r="R18" s="82">
        <v>59.2</v>
      </c>
      <c r="S18" s="136">
        <v>201612192030</v>
      </c>
      <c r="T18" s="82">
        <v>58.1</v>
      </c>
      <c r="U18" s="83">
        <f t="shared" si="0"/>
        <v>59.475000000000009</v>
      </c>
      <c r="V18" s="136">
        <v>201612152250</v>
      </c>
      <c r="W18" s="82">
        <v>52.9</v>
      </c>
      <c r="X18" s="136">
        <v>201612152350</v>
      </c>
      <c r="Y18" s="82">
        <v>49.9</v>
      </c>
      <c r="Z18" s="84">
        <f t="shared" si="1"/>
        <v>51.4</v>
      </c>
    </row>
    <row r="19" spans="1:26" s="10" customFormat="1" ht="20.25" customHeight="1">
      <c r="A19" s="54" t="s">
        <v>38</v>
      </c>
      <c r="B19" s="58" t="s">
        <v>39</v>
      </c>
      <c r="C19" s="148"/>
      <c r="D19" s="156"/>
      <c r="E19" s="156"/>
      <c r="F19" s="158"/>
      <c r="G19" s="79" t="s">
        <v>25</v>
      </c>
      <c r="H19" s="79">
        <v>164.66</v>
      </c>
      <c r="I19" s="79">
        <v>253.2</v>
      </c>
      <c r="J19" s="79" t="s">
        <v>26</v>
      </c>
      <c r="K19" s="80">
        <v>2014</v>
      </c>
      <c r="L19" s="80">
        <v>2</v>
      </c>
      <c r="M19" s="136">
        <v>201612160935</v>
      </c>
      <c r="N19" s="127">
        <v>61.7</v>
      </c>
      <c r="O19" s="136">
        <v>201612211120</v>
      </c>
      <c r="P19" s="81">
        <v>59.8</v>
      </c>
      <c r="Q19" s="136">
        <v>201612191815</v>
      </c>
      <c r="R19" s="82">
        <v>56.9</v>
      </c>
      <c r="S19" s="136">
        <v>201612192100</v>
      </c>
      <c r="T19" s="82">
        <v>59.3</v>
      </c>
      <c r="U19" s="83">
        <f t="shared" si="0"/>
        <v>59.424999999999997</v>
      </c>
      <c r="V19" s="136">
        <v>201612152220</v>
      </c>
      <c r="W19" s="82">
        <v>51.9</v>
      </c>
      <c r="X19" s="136">
        <v>201612150010</v>
      </c>
      <c r="Y19" s="82">
        <v>48.8</v>
      </c>
      <c r="Z19" s="84">
        <f t="shared" si="1"/>
        <v>50.349999999999994</v>
      </c>
    </row>
    <row r="20" spans="1:26" s="10" customFormat="1" ht="20.25" customHeight="1">
      <c r="A20" s="54" t="s">
        <v>38</v>
      </c>
      <c r="B20" s="58" t="s">
        <v>39</v>
      </c>
      <c r="C20" s="148"/>
      <c r="D20" s="156"/>
      <c r="E20" s="156"/>
      <c r="F20" s="159" t="s">
        <v>150</v>
      </c>
      <c r="G20" s="79" t="s">
        <v>27</v>
      </c>
      <c r="H20" s="79">
        <v>253.71</v>
      </c>
      <c r="I20" s="79">
        <v>164.28</v>
      </c>
      <c r="J20" s="79" t="s">
        <v>28</v>
      </c>
      <c r="K20" s="80">
        <v>2014</v>
      </c>
      <c r="L20" s="80">
        <v>2</v>
      </c>
      <c r="M20" s="136">
        <v>201612161000</v>
      </c>
      <c r="N20" s="127">
        <v>68.900000000000006</v>
      </c>
      <c r="O20" s="136">
        <v>201612211150</v>
      </c>
      <c r="P20" s="81">
        <v>65.2</v>
      </c>
      <c r="Q20" s="136">
        <v>201612191730</v>
      </c>
      <c r="R20" s="82">
        <v>64.3</v>
      </c>
      <c r="S20" s="136">
        <v>201612192015</v>
      </c>
      <c r="T20" s="82">
        <v>66.7</v>
      </c>
      <c r="U20" s="83">
        <f t="shared" si="0"/>
        <v>66.275000000000006</v>
      </c>
      <c r="V20" s="136">
        <v>201612152200</v>
      </c>
      <c r="W20" s="82">
        <v>61.3</v>
      </c>
      <c r="X20" s="136">
        <v>201612152335</v>
      </c>
      <c r="Y20" s="82">
        <v>56.1</v>
      </c>
      <c r="Z20" s="84">
        <f t="shared" si="1"/>
        <v>58.7</v>
      </c>
    </row>
    <row r="21" spans="1:26" s="10" customFormat="1" ht="20.25" customHeight="1" thickBot="1">
      <c r="A21" s="55" t="s">
        <v>38</v>
      </c>
      <c r="B21" s="59" t="s">
        <v>39</v>
      </c>
      <c r="C21" s="148"/>
      <c r="D21" s="156"/>
      <c r="E21" s="156"/>
      <c r="F21" s="156"/>
      <c r="G21" s="116" t="s">
        <v>29</v>
      </c>
      <c r="H21" s="116">
        <v>164.41</v>
      </c>
      <c r="I21" s="116">
        <v>253.09</v>
      </c>
      <c r="J21" s="116" t="s">
        <v>30</v>
      </c>
      <c r="K21" s="117">
        <v>2014</v>
      </c>
      <c r="L21" s="117">
        <v>2</v>
      </c>
      <c r="M21" s="142">
        <v>201612161010</v>
      </c>
      <c r="N21" s="133">
        <v>67.900000000000006</v>
      </c>
      <c r="O21" s="142">
        <v>201612211135</v>
      </c>
      <c r="P21" s="118">
        <v>64.2</v>
      </c>
      <c r="Q21" s="142">
        <v>201612191830</v>
      </c>
      <c r="R21" s="119">
        <v>64.099999999999994</v>
      </c>
      <c r="S21" s="142">
        <v>201612192115</v>
      </c>
      <c r="T21" s="119">
        <v>66.900000000000006</v>
      </c>
      <c r="U21" s="120">
        <f t="shared" si="0"/>
        <v>65.775000000000006</v>
      </c>
      <c r="V21" s="142">
        <v>20161215305</v>
      </c>
      <c r="W21" s="119">
        <v>60.6</v>
      </c>
      <c r="X21" s="142">
        <v>201612150025</v>
      </c>
      <c r="Y21" s="119">
        <v>59.1</v>
      </c>
      <c r="Z21" s="121">
        <f t="shared" si="1"/>
        <v>59.85</v>
      </c>
    </row>
    <row r="22" spans="1:26" s="10" customFormat="1" ht="20.25" customHeight="1">
      <c r="A22" s="50" t="s">
        <v>38</v>
      </c>
      <c r="B22" s="60" t="s">
        <v>39</v>
      </c>
      <c r="C22" s="144" t="s">
        <v>156</v>
      </c>
      <c r="D22" s="150" t="s">
        <v>157</v>
      </c>
      <c r="E22" s="150" t="s">
        <v>31</v>
      </c>
      <c r="F22" s="150" t="s">
        <v>143</v>
      </c>
      <c r="G22" s="92" t="s">
        <v>144</v>
      </c>
      <c r="H22" s="92">
        <v>159.78</v>
      </c>
      <c r="I22" s="92">
        <v>269.35000000000002</v>
      </c>
      <c r="J22" s="92" t="s">
        <v>32</v>
      </c>
      <c r="K22" s="93">
        <v>2014</v>
      </c>
      <c r="L22" s="93">
        <v>2</v>
      </c>
      <c r="M22" s="138">
        <v>201612190915</v>
      </c>
      <c r="N22" s="129">
        <v>62.2</v>
      </c>
      <c r="O22" s="138">
        <v>201612191130</v>
      </c>
      <c r="P22" s="94">
        <v>66.7</v>
      </c>
      <c r="Q22" s="138">
        <v>201612201530</v>
      </c>
      <c r="R22" s="95">
        <v>67.239999999999995</v>
      </c>
      <c r="S22" s="138">
        <v>201612191930</v>
      </c>
      <c r="T22" s="95">
        <v>65.900000000000006</v>
      </c>
      <c r="U22" s="96">
        <f t="shared" si="0"/>
        <v>65.509999999999991</v>
      </c>
      <c r="V22" s="138">
        <v>201612192300</v>
      </c>
      <c r="W22" s="95">
        <v>56.9</v>
      </c>
      <c r="X22" s="138">
        <v>201612150135</v>
      </c>
      <c r="Y22" s="95">
        <v>58.6</v>
      </c>
      <c r="Z22" s="97">
        <f t="shared" si="1"/>
        <v>57.75</v>
      </c>
    </row>
    <row r="23" spans="1:26" s="10" customFormat="1" ht="20.25" customHeight="1">
      <c r="A23" s="51" t="s">
        <v>40</v>
      </c>
      <c r="B23" s="61" t="s">
        <v>41</v>
      </c>
      <c r="C23" s="145"/>
      <c r="D23" s="151"/>
      <c r="E23" s="151"/>
      <c r="F23" s="151"/>
      <c r="G23" s="98" t="s">
        <v>145</v>
      </c>
      <c r="H23" s="98">
        <v>159.78</v>
      </c>
      <c r="I23" s="98">
        <v>268.72000000000003</v>
      </c>
      <c r="J23" s="98" t="s">
        <v>33</v>
      </c>
      <c r="K23" s="99">
        <v>2014</v>
      </c>
      <c r="L23" s="99">
        <v>2</v>
      </c>
      <c r="M23" s="139">
        <v>201612190900</v>
      </c>
      <c r="N23" s="131">
        <v>64.2</v>
      </c>
      <c r="O23" s="139">
        <v>201612191115</v>
      </c>
      <c r="P23" s="100">
        <v>61.3</v>
      </c>
      <c r="Q23" s="139">
        <v>201612201625</v>
      </c>
      <c r="R23" s="101">
        <v>64.2</v>
      </c>
      <c r="S23" s="139">
        <v>201612192025</v>
      </c>
      <c r="T23" s="101">
        <v>64.400000000000006</v>
      </c>
      <c r="U23" s="102">
        <f t="shared" si="0"/>
        <v>63.525000000000006</v>
      </c>
      <c r="V23" s="139">
        <v>201612192245</v>
      </c>
      <c r="W23" s="101">
        <v>62.1</v>
      </c>
      <c r="X23" s="139">
        <v>201612150155</v>
      </c>
      <c r="Y23" s="101">
        <v>57.6</v>
      </c>
      <c r="Z23" s="103">
        <f t="shared" si="1"/>
        <v>59.85</v>
      </c>
    </row>
    <row r="24" spans="1:26" s="10" customFormat="1" ht="20.25" customHeight="1">
      <c r="A24" s="51" t="s">
        <v>40</v>
      </c>
      <c r="B24" s="61" t="s">
        <v>41</v>
      </c>
      <c r="C24" s="145"/>
      <c r="D24" s="151"/>
      <c r="E24" s="151"/>
      <c r="F24" s="153"/>
      <c r="G24" s="98" t="s">
        <v>34</v>
      </c>
      <c r="H24" s="98">
        <v>160.46</v>
      </c>
      <c r="I24" s="98">
        <v>269.75</v>
      </c>
      <c r="J24" s="98" t="s">
        <v>35</v>
      </c>
      <c r="K24" s="99">
        <v>2014</v>
      </c>
      <c r="L24" s="99">
        <v>2</v>
      </c>
      <c r="M24" s="139">
        <v>201612190930</v>
      </c>
      <c r="N24" s="131">
        <v>61.4</v>
      </c>
      <c r="O24" s="139">
        <v>201612191150</v>
      </c>
      <c r="P24" s="100">
        <v>63.9</v>
      </c>
      <c r="Q24" s="139">
        <v>201612201545</v>
      </c>
      <c r="R24" s="101">
        <v>61.6</v>
      </c>
      <c r="S24" s="139">
        <v>201612191945</v>
      </c>
      <c r="T24" s="101">
        <v>62.9</v>
      </c>
      <c r="U24" s="102">
        <f t="shared" si="0"/>
        <v>62.45</v>
      </c>
      <c r="V24" s="139">
        <v>201612192315</v>
      </c>
      <c r="W24" s="101">
        <v>64.099999999999994</v>
      </c>
      <c r="X24" s="139">
        <v>201612150145</v>
      </c>
      <c r="Y24" s="101">
        <v>60.1</v>
      </c>
      <c r="Z24" s="103">
        <f t="shared" si="1"/>
        <v>62.099999999999994</v>
      </c>
    </row>
    <row r="25" spans="1:26" s="10" customFormat="1" ht="20.25" customHeight="1">
      <c r="A25" s="51" t="s">
        <v>40</v>
      </c>
      <c r="B25" s="61" t="s">
        <v>41</v>
      </c>
      <c r="C25" s="145"/>
      <c r="D25" s="151"/>
      <c r="E25" s="151"/>
      <c r="F25" s="154" t="s">
        <v>146</v>
      </c>
      <c r="G25" s="122" t="s">
        <v>147</v>
      </c>
      <c r="H25" s="98">
        <v>160.07</v>
      </c>
      <c r="I25" s="98">
        <v>268.38</v>
      </c>
      <c r="J25" s="98" t="s">
        <v>36</v>
      </c>
      <c r="K25" s="99">
        <v>2014</v>
      </c>
      <c r="L25" s="99">
        <v>2</v>
      </c>
      <c r="M25" s="139">
        <v>201612190945</v>
      </c>
      <c r="N25" s="131">
        <v>70.2</v>
      </c>
      <c r="O25" s="139">
        <v>201612191200</v>
      </c>
      <c r="P25" s="100">
        <v>71.3</v>
      </c>
      <c r="Q25" s="139">
        <v>201612201555</v>
      </c>
      <c r="R25" s="101">
        <v>69.900000000000006</v>
      </c>
      <c r="S25" s="139">
        <v>201612191955</v>
      </c>
      <c r="T25" s="101">
        <v>67.900000000000006</v>
      </c>
      <c r="U25" s="102">
        <f t="shared" si="0"/>
        <v>69.825000000000003</v>
      </c>
      <c r="V25" s="139">
        <v>201612192330</v>
      </c>
      <c r="W25" s="101">
        <v>68.099999999999994</v>
      </c>
      <c r="X25" s="139">
        <v>201612150120</v>
      </c>
      <c r="Y25" s="101">
        <v>62.3</v>
      </c>
      <c r="Z25" s="103">
        <f t="shared" si="1"/>
        <v>65.199999999999989</v>
      </c>
    </row>
    <row r="26" spans="1:26" s="10" customFormat="1" ht="20.25" customHeight="1" thickBot="1">
      <c r="A26" s="52" t="s">
        <v>40</v>
      </c>
      <c r="B26" s="62" t="s">
        <v>41</v>
      </c>
      <c r="C26" s="146"/>
      <c r="D26" s="152"/>
      <c r="E26" s="152"/>
      <c r="F26" s="152"/>
      <c r="G26" s="104" t="s">
        <v>148</v>
      </c>
      <c r="H26" s="104">
        <v>160.55000000000001</v>
      </c>
      <c r="I26" s="104">
        <v>269.67</v>
      </c>
      <c r="J26" s="104" t="s">
        <v>37</v>
      </c>
      <c r="K26" s="105">
        <v>2014</v>
      </c>
      <c r="L26" s="105">
        <v>2</v>
      </c>
      <c r="M26" s="140">
        <v>201612190955</v>
      </c>
      <c r="N26" s="124">
        <v>70.099999999999994</v>
      </c>
      <c r="O26" s="140">
        <v>201612191215</v>
      </c>
      <c r="P26" s="123">
        <v>71.3</v>
      </c>
      <c r="Q26" s="140">
        <v>201612201610</v>
      </c>
      <c r="R26" s="124">
        <v>70.900000000000006</v>
      </c>
      <c r="S26" s="140">
        <v>201612192010</v>
      </c>
      <c r="T26" s="124">
        <v>67.099999999999994</v>
      </c>
      <c r="U26" s="108">
        <f t="shared" si="0"/>
        <v>69.849999999999994</v>
      </c>
      <c r="V26" s="140">
        <v>201612192350</v>
      </c>
      <c r="W26" s="124">
        <v>63.5</v>
      </c>
      <c r="X26" s="140">
        <v>201612150110</v>
      </c>
      <c r="Y26" s="124">
        <v>62.1</v>
      </c>
      <c r="Z26" s="109">
        <f t="shared" si="1"/>
        <v>62.8</v>
      </c>
    </row>
    <row r="27" spans="1:26">
      <c r="G27" s="69"/>
    </row>
  </sheetData>
  <mergeCells count="44">
    <mergeCell ref="E5:E6"/>
    <mergeCell ref="F5:F6"/>
    <mergeCell ref="G5:G6"/>
    <mergeCell ref="H5:I5"/>
    <mergeCell ref="U5:U6"/>
    <mergeCell ref="K4:K6"/>
    <mergeCell ref="L4:L6"/>
    <mergeCell ref="M4:U4"/>
    <mergeCell ref="V4:Z4"/>
    <mergeCell ref="Z5:Z6"/>
    <mergeCell ref="Q5:R5"/>
    <mergeCell ref="A2:D2"/>
    <mergeCell ref="A4:A6"/>
    <mergeCell ref="B4:B6"/>
    <mergeCell ref="C5:C6"/>
    <mergeCell ref="D5:D6"/>
    <mergeCell ref="S5:T5"/>
    <mergeCell ref="E4:I4"/>
    <mergeCell ref="C4:D4"/>
    <mergeCell ref="M5:N5"/>
    <mergeCell ref="O5:P5"/>
    <mergeCell ref="V5:W5"/>
    <mergeCell ref="X5:Y5"/>
    <mergeCell ref="J4:J6"/>
    <mergeCell ref="C22:C26"/>
    <mergeCell ref="C17:C21"/>
    <mergeCell ref="D17:D21"/>
    <mergeCell ref="F17:F19"/>
    <mergeCell ref="F20:F21"/>
    <mergeCell ref="F22:F24"/>
    <mergeCell ref="F25:F26"/>
    <mergeCell ref="E22:E26"/>
    <mergeCell ref="E17:E21"/>
    <mergeCell ref="D22:D26"/>
    <mergeCell ref="C12:C16"/>
    <mergeCell ref="C7:C11"/>
    <mergeCell ref="D12:D16"/>
    <mergeCell ref="E12:E16"/>
    <mergeCell ref="F12:F14"/>
    <mergeCell ref="F15:F16"/>
    <mergeCell ref="D7:D11"/>
    <mergeCell ref="E7:E11"/>
    <mergeCell ref="F7:F9"/>
    <mergeCell ref="F10:F11"/>
  </mergeCells>
  <phoneticPr fontId="23" type="noConversion"/>
  <pageMargins left="0.19685039370078741" right="0.15748031496062992" top="0.47244094488188981" bottom="0.47244094488188981" header="0.31496062992125984" footer="0.31496062992125984"/>
  <pageSetup paperSize="9" scale="8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Normal="100" workbookViewId="0">
      <selection activeCell="T11" sqref="T11"/>
    </sheetView>
  </sheetViews>
  <sheetFormatPr defaultRowHeight="13.5"/>
  <cols>
    <col min="1" max="2" width="4.44140625" customWidth="1"/>
    <col min="3" max="3" width="7.88671875" customWidth="1"/>
    <col min="4" max="4" width="3.44140625" customWidth="1"/>
    <col min="5" max="5" width="14.44140625" customWidth="1"/>
    <col min="6" max="7" width="6.21875" hidden="1" customWidth="1"/>
    <col min="8" max="12" width="4.5546875" customWidth="1"/>
    <col min="13" max="13" width="5.33203125" customWidth="1"/>
    <col min="14" max="14" width="4.5546875" customWidth="1"/>
    <col min="15" max="15" width="4.5546875" style="48" customWidth="1"/>
  </cols>
  <sheetData>
    <row r="1" spans="1:20" ht="25.5">
      <c r="A1" s="198" t="s">
        <v>74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20" ht="25.5">
      <c r="A2" s="199" t="s">
        <v>183</v>
      </c>
      <c r="B2" s="199"/>
      <c r="C2" s="199"/>
      <c r="D2" s="199"/>
      <c r="E2" s="19"/>
      <c r="F2" s="20"/>
      <c r="G2" s="21"/>
      <c r="H2" s="21"/>
      <c r="I2" s="21"/>
      <c r="J2" s="21"/>
      <c r="K2" s="21"/>
      <c r="L2" s="21"/>
      <c r="M2" s="21"/>
      <c r="N2" s="21"/>
      <c r="O2" s="44"/>
    </row>
    <row r="3" spans="1:20" ht="19.5" thickBot="1">
      <c r="A3" s="200" t="s">
        <v>75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20" ht="18.95" customHeight="1">
      <c r="A4" s="201" t="s">
        <v>49</v>
      </c>
      <c r="B4" s="202"/>
      <c r="C4" s="202" t="s">
        <v>50</v>
      </c>
      <c r="D4" s="202"/>
      <c r="E4" s="202"/>
      <c r="F4" s="202"/>
      <c r="G4" s="202"/>
      <c r="H4" s="202" t="s">
        <v>51</v>
      </c>
      <c r="I4" s="202"/>
      <c r="J4" s="202"/>
      <c r="K4" s="202"/>
      <c r="L4" s="202"/>
      <c r="M4" s="202"/>
      <c r="N4" s="202"/>
      <c r="O4" s="203"/>
    </row>
    <row r="5" spans="1:20" ht="18.95" customHeight="1">
      <c r="A5" s="197" t="s">
        <v>52</v>
      </c>
      <c r="B5" s="191" t="s">
        <v>53</v>
      </c>
      <c r="C5" s="191" t="s">
        <v>54</v>
      </c>
      <c r="D5" s="191" t="s">
        <v>55</v>
      </c>
      <c r="E5" s="188" t="s">
        <v>56</v>
      </c>
      <c r="F5" s="188" t="s">
        <v>57</v>
      </c>
      <c r="G5" s="188"/>
      <c r="H5" s="188" t="s">
        <v>58</v>
      </c>
      <c r="I5" s="188"/>
      <c r="J5" s="188"/>
      <c r="K5" s="188"/>
      <c r="L5" s="188"/>
      <c r="M5" s="188" t="s">
        <v>59</v>
      </c>
      <c r="N5" s="188"/>
      <c r="O5" s="192"/>
      <c r="Q5" s="22"/>
    </row>
    <row r="6" spans="1:20" ht="14.25" thickBot="1">
      <c r="A6" s="185"/>
      <c r="B6" s="189"/>
      <c r="C6" s="189"/>
      <c r="D6" s="189"/>
      <c r="E6" s="189"/>
      <c r="F6" s="23" t="s">
        <v>60</v>
      </c>
      <c r="G6" s="23" t="s">
        <v>61</v>
      </c>
      <c r="H6" s="24" t="s">
        <v>62</v>
      </c>
      <c r="I6" s="24" t="s">
        <v>63</v>
      </c>
      <c r="J6" s="24" t="s">
        <v>64</v>
      </c>
      <c r="K6" s="24" t="s">
        <v>65</v>
      </c>
      <c r="L6" s="24" t="s">
        <v>66</v>
      </c>
      <c r="M6" s="24" t="s">
        <v>67</v>
      </c>
      <c r="N6" s="24" t="s">
        <v>68</v>
      </c>
      <c r="O6" s="45" t="s">
        <v>66</v>
      </c>
      <c r="T6" s="25"/>
    </row>
    <row r="7" spans="1:20" ht="18" customHeight="1">
      <c r="A7" s="193" t="s">
        <v>69</v>
      </c>
      <c r="B7" s="194" t="s">
        <v>76</v>
      </c>
      <c r="C7" s="195" t="s">
        <v>77</v>
      </c>
      <c r="D7" s="196" t="s">
        <v>140</v>
      </c>
      <c r="E7" s="26" t="s">
        <v>78</v>
      </c>
      <c r="F7" s="27" t="s">
        <v>79</v>
      </c>
      <c r="G7" s="27" t="s">
        <v>80</v>
      </c>
      <c r="H7" s="28">
        <f>신서식!N7</f>
        <v>49.9</v>
      </c>
      <c r="I7" s="28">
        <f>신서식!P7</f>
        <v>48.9</v>
      </c>
      <c r="J7" s="49">
        <f>신서식!R7</f>
        <v>51.2</v>
      </c>
      <c r="K7" s="28">
        <f>신서식!T7</f>
        <v>49.9</v>
      </c>
      <c r="L7" s="29">
        <f>ROUND(AVERAGE(H7:K7),0)</f>
        <v>50</v>
      </c>
      <c r="M7" s="30">
        <f>신서식!W7</f>
        <v>39.9</v>
      </c>
      <c r="N7" s="65">
        <f>신서식!Y7</f>
        <v>39.799999999999997</v>
      </c>
      <c r="O7" s="66">
        <f>ROUND(AVERAGE(M7:N7),0)</f>
        <v>40</v>
      </c>
    </row>
    <row r="8" spans="1:20" ht="18" customHeight="1">
      <c r="A8" s="184"/>
      <c r="B8" s="186"/>
      <c r="C8" s="188"/>
      <c r="D8" s="186"/>
      <c r="E8" s="31" t="s">
        <v>81</v>
      </c>
      <c r="F8" s="32" t="s">
        <v>82</v>
      </c>
      <c r="G8" s="32" t="s">
        <v>83</v>
      </c>
      <c r="H8" s="28">
        <f>신서식!N8</f>
        <v>48.2</v>
      </c>
      <c r="I8" s="28">
        <f>신서식!P8</f>
        <v>48.4</v>
      </c>
      <c r="J8" s="49">
        <f>신서식!R8</f>
        <v>47.5</v>
      </c>
      <c r="K8" s="28">
        <f>신서식!T8</f>
        <v>48.2</v>
      </c>
      <c r="L8" s="33">
        <f>ROUND(AVERAGE(H8:K8),0)</f>
        <v>48</v>
      </c>
      <c r="M8" s="30">
        <f>신서식!W8</f>
        <v>37.200000000000003</v>
      </c>
      <c r="N8" s="65">
        <f>신서식!Y8</f>
        <v>40.299999999999997</v>
      </c>
      <c r="O8" s="67">
        <f>ROUND(AVERAGE(M8:N8),0)</f>
        <v>39</v>
      </c>
    </row>
    <row r="9" spans="1:20" ht="18" customHeight="1">
      <c r="A9" s="184"/>
      <c r="B9" s="186"/>
      <c r="C9" s="188"/>
      <c r="D9" s="186"/>
      <c r="E9" s="31" t="s">
        <v>84</v>
      </c>
      <c r="F9" s="32" t="s">
        <v>85</v>
      </c>
      <c r="G9" s="32" t="s">
        <v>86</v>
      </c>
      <c r="H9" s="28">
        <f>신서식!N9</f>
        <v>47.3</v>
      </c>
      <c r="I9" s="28">
        <f>신서식!P9</f>
        <v>47.9</v>
      </c>
      <c r="J9" s="28">
        <f>신서식!R9</f>
        <v>49.9</v>
      </c>
      <c r="K9" s="28">
        <f>신서식!T9</f>
        <v>48.3</v>
      </c>
      <c r="L9" s="33">
        <f>ROUND(AVERAGE(H9:K9),0)</f>
        <v>48</v>
      </c>
      <c r="M9" s="30">
        <f>신서식!W9</f>
        <v>39.200000000000003</v>
      </c>
      <c r="N9" s="65">
        <f>신서식!Y9</f>
        <v>40.1</v>
      </c>
      <c r="O9" s="67">
        <f>ROUND(AVERAGE(M9:N9),0)</f>
        <v>40</v>
      </c>
    </row>
    <row r="10" spans="1:20" ht="18" customHeight="1">
      <c r="A10" s="184"/>
      <c r="B10" s="186"/>
      <c r="C10" s="188"/>
      <c r="D10" s="186"/>
      <c r="E10" s="34" t="s">
        <v>66</v>
      </c>
      <c r="F10" s="35" t="s">
        <v>70</v>
      </c>
      <c r="G10" s="35" t="s">
        <v>70</v>
      </c>
      <c r="H10" s="36"/>
      <c r="I10" s="36"/>
      <c r="J10" s="36"/>
      <c r="K10" s="36"/>
      <c r="L10" s="33">
        <f>ROUND(AVERAGE(L7:L9),0)</f>
        <v>49</v>
      </c>
      <c r="M10" s="37"/>
      <c r="N10" s="68"/>
      <c r="O10" s="67">
        <f>ROUND(AVERAGE(O7:O9),0)</f>
        <v>40</v>
      </c>
    </row>
    <row r="11" spans="1:20" ht="18" customHeight="1">
      <c r="A11" s="184"/>
      <c r="B11" s="186"/>
      <c r="C11" s="188"/>
      <c r="D11" s="190" t="s">
        <v>139</v>
      </c>
      <c r="E11" s="31" t="s">
        <v>87</v>
      </c>
      <c r="F11" s="32" t="s">
        <v>88</v>
      </c>
      <c r="G11" s="32" t="s">
        <v>89</v>
      </c>
      <c r="H11" s="49">
        <f>신서식!N10</f>
        <v>63.2</v>
      </c>
      <c r="I11" s="28">
        <f>신서식!P10</f>
        <v>64.2</v>
      </c>
      <c r="J11" s="49">
        <f>신서식!R10</f>
        <v>65.2</v>
      </c>
      <c r="K11" s="28">
        <f>신서식!T10</f>
        <v>63.3</v>
      </c>
      <c r="L11" s="33">
        <f>ROUND(AVERAGE(H11:K11),0)</f>
        <v>64</v>
      </c>
      <c r="M11" s="30">
        <f>신서식!W10</f>
        <v>53.5</v>
      </c>
      <c r="N11" s="65">
        <f>신서식!Y10</f>
        <v>56.1</v>
      </c>
      <c r="O11" s="67">
        <f>ROUND(AVERAGE(M11:N11),0)</f>
        <v>55</v>
      </c>
    </row>
    <row r="12" spans="1:20" ht="18" customHeight="1">
      <c r="A12" s="184"/>
      <c r="B12" s="186"/>
      <c r="C12" s="188"/>
      <c r="D12" s="186"/>
      <c r="E12" s="31" t="s">
        <v>90</v>
      </c>
      <c r="F12" s="32" t="s">
        <v>91</v>
      </c>
      <c r="G12" s="32" t="s">
        <v>92</v>
      </c>
      <c r="H12" s="28">
        <f>신서식!P11</f>
        <v>61.3</v>
      </c>
      <c r="I12" s="28">
        <f>신서식!P11</f>
        <v>61.3</v>
      </c>
      <c r="J12" s="28">
        <f>신서식!R11</f>
        <v>64.2</v>
      </c>
      <c r="K12" s="28">
        <f>신서식!T11</f>
        <v>64.599999999999994</v>
      </c>
      <c r="L12" s="33">
        <f>ROUND(AVERAGE(H12:K12),0)</f>
        <v>63</v>
      </c>
      <c r="M12" s="30">
        <f>신서식!W11</f>
        <v>53.1</v>
      </c>
      <c r="N12" s="65">
        <f>신서식!Y11</f>
        <v>55.1</v>
      </c>
      <c r="O12" s="67">
        <f>ROUND(AVERAGE(M12:N12),0)</f>
        <v>54</v>
      </c>
    </row>
    <row r="13" spans="1:20" ht="18" customHeight="1">
      <c r="A13" s="184"/>
      <c r="B13" s="186"/>
      <c r="C13" s="188"/>
      <c r="D13" s="186"/>
      <c r="E13" s="34" t="s">
        <v>66</v>
      </c>
      <c r="F13" s="35" t="s">
        <v>70</v>
      </c>
      <c r="G13" s="35" t="s">
        <v>70</v>
      </c>
      <c r="H13" s="36"/>
      <c r="I13" s="36"/>
      <c r="J13" s="36"/>
      <c r="K13" s="36"/>
      <c r="L13" s="33">
        <f>ROUND(AVERAGE(L11:L12),0)</f>
        <v>64</v>
      </c>
      <c r="M13" s="37"/>
      <c r="N13" s="68"/>
      <c r="O13" s="67">
        <f>ROUND(AVERAGE(O11:O12),0)</f>
        <v>55</v>
      </c>
    </row>
    <row r="14" spans="1:20" ht="18" customHeight="1">
      <c r="A14" s="184" t="s">
        <v>71</v>
      </c>
      <c r="B14" s="186" t="s">
        <v>93</v>
      </c>
      <c r="C14" s="191" t="s">
        <v>94</v>
      </c>
      <c r="D14" s="190" t="s">
        <v>140</v>
      </c>
      <c r="E14" s="38" t="s">
        <v>95</v>
      </c>
      <c r="F14" s="32" t="s">
        <v>96</v>
      </c>
      <c r="G14" s="32" t="s">
        <v>97</v>
      </c>
      <c r="H14" s="28">
        <f>신서식!N12</f>
        <v>54.2</v>
      </c>
      <c r="I14" s="28">
        <f>신서식!P12</f>
        <v>56.2</v>
      </c>
      <c r="J14" s="28">
        <f>신서식!R12</f>
        <v>55.1</v>
      </c>
      <c r="K14" s="28">
        <f>신서식!T12</f>
        <v>54.3</v>
      </c>
      <c r="L14" s="33">
        <f>ROUND(AVERAGE(H14:K14),0)</f>
        <v>55</v>
      </c>
      <c r="M14" s="30">
        <f>신서식!W12</f>
        <v>45.4</v>
      </c>
      <c r="N14" s="65">
        <f>신서식!Y12</f>
        <v>47.3</v>
      </c>
      <c r="O14" s="67">
        <f>ROUND(AVERAGE(M14:N14),0)</f>
        <v>46</v>
      </c>
    </row>
    <row r="15" spans="1:20" ht="18" customHeight="1">
      <c r="A15" s="184"/>
      <c r="B15" s="186"/>
      <c r="C15" s="188"/>
      <c r="D15" s="186"/>
      <c r="E15" s="38" t="s">
        <v>98</v>
      </c>
      <c r="F15" s="32" t="s">
        <v>99</v>
      </c>
      <c r="G15" s="32" t="s">
        <v>100</v>
      </c>
      <c r="H15" s="28">
        <f>신서식!N13</f>
        <v>49.6</v>
      </c>
      <c r="I15" s="28">
        <f>신서식!P13</f>
        <v>49.9</v>
      </c>
      <c r="J15" s="28">
        <f>신서식!R13</f>
        <v>49.2</v>
      </c>
      <c r="K15" s="28">
        <f>신서식!T13</f>
        <v>49.2</v>
      </c>
      <c r="L15" s="33">
        <f>ROUND(AVERAGE(H15:K15),0)</f>
        <v>49</v>
      </c>
      <c r="M15" s="30">
        <f>신서식!W13</f>
        <v>45.8</v>
      </c>
      <c r="N15" s="65">
        <f>신서식!Y13</f>
        <v>43.5</v>
      </c>
      <c r="O15" s="67">
        <f>ROUND(AVERAGE(M15:N15),0)</f>
        <v>45</v>
      </c>
    </row>
    <row r="16" spans="1:20" ht="18" customHeight="1">
      <c r="A16" s="184"/>
      <c r="B16" s="186"/>
      <c r="C16" s="188"/>
      <c r="D16" s="186"/>
      <c r="E16" s="38" t="s">
        <v>101</v>
      </c>
      <c r="F16" s="32" t="s">
        <v>102</v>
      </c>
      <c r="G16" s="32" t="s">
        <v>103</v>
      </c>
      <c r="H16" s="28">
        <f>신서식!N14</f>
        <v>52.7</v>
      </c>
      <c r="I16" s="28">
        <f>신서식!P14</f>
        <v>54.6</v>
      </c>
      <c r="J16" s="28">
        <f>신서식!R14</f>
        <v>56.6</v>
      </c>
      <c r="K16" s="28">
        <f>신서식!T14</f>
        <v>52.3</v>
      </c>
      <c r="L16" s="33">
        <f>ROUND(AVERAGE(H16:K16),0)</f>
        <v>54</v>
      </c>
      <c r="M16" s="30">
        <f>신서식!W14</f>
        <v>47.2</v>
      </c>
      <c r="N16" s="65">
        <f>신서식!Y14</f>
        <v>41.9</v>
      </c>
      <c r="O16" s="67">
        <f>ROUND(AVERAGE(M16:N16),0)</f>
        <v>45</v>
      </c>
    </row>
    <row r="17" spans="1:15" ht="18" customHeight="1">
      <c r="A17" s="184"/>
      <c r="B17" s="186"/>
      <c r="C17" s="188"/>
      <c r="D17" s="186"/>
      <c r="E17" s="34" t="s">
        <v>66</v>
      </c>
      <c r="F17" s="35" t="s">
        <v>70</v>
      </c>
      <c r="G17" s="35" t="s">
        <v>70</v>
      </c>
      <c r="H17" s="36"/>
      <c r="I17" s="36"/>
      <c r="J17" s="36"/>
      <c r="K17" s="36"/>
      <c r="L17" s="33">
        <f>ROUND(AVERAGE(L14:L16),0)</f>
        <v>53</v>
      </c>
      <c r="M17" s="37"/>
      <c r="N17" s="68"/>
      <c r="O17" s="67">
        <f>ROUND(AVERAGE(O14:O16),0)</f>
        <v>45</v>
      </c>
    </row>
    <row r="18" spans="1:15" ht="18" customHeight="1">
      <c r="A18" s="184"/>
      <c r="B18" s="186"/>
      <c r="C18" s="188"/>
      <c r="D18" s="190" t="s">
        <v>139</v>
      </c>
      <c r="E18" s="38" t="s">
        <v>104</v>
      </c>
      <c r="F18" s="32" t="s">
        <v>105</v>
      </c>
      <c r="G18" s="32" t="s">
        <v>106</v>
      </c>
      <c r="H18" s="28">
        <f>신서식!N15</f>
        <v>63.4</v>
      </c>
      <c r="I18" s="28">
        <f>신서식!P15</f>
        <v>62.4</v>
      </c>
      <c r="J18" s="28">
        <f>신서식!R15</f>
        <v>63.7</v>
      </c>
      <c r="K18" s="28">
        <f>신서식!T15</f>
        <v>64.099999999999994</v>
      </c>
      <c r="L18" s="33">
        <f>ROUND(AVERAGE(H18:K18),0)</f>
        <v>63</v>
      </c>
      <c r="M18" s="30">
        <f>신서식!W15</f>
        <v>54.3</v>
      </c>
      <c r="N18" s="65">
        <f>신서식!Y15</f>
        <v>52.9</v>
      </c>
      <c r="O18" s="67">
        <f>ROUND(AVERAGE(M18:N18),0)</f>
        <v>54</v>
      </c>
    </row>
    <row r="19" spans="1:15" ht="18" customHeight="1">
      <c r="A19" s="184"/>
      <c r="B19" s="186"/>
      <c r="C19" s="188"/>
      <c r="D19" s="186"/>
      <c r="E19" s="38" t="s">
        <v>107</v>
      </c>
      <c r="F19" s="32" t="s">
        <v>108</v>
      </c>
      <c r="G19" s="32" t="s">
        <v>109</v>
      </c>
      <c r="H19" s="28">
        <f>신서식!N16</f>
        <v>61.2</v>
      </c>
      <c r="I19" s="28">
        <f>신서식!P16</f>
        <v>59.9</v>
      </c>
      <c r="J19" s="28">
        <f>신서식!R16</f>
        <v>61.9</v>
      </c>
      <c r="K19" s="28">
        <f>신서식!T16</f>
        <v>62.3</v>
      </c>
      <c r="L19" s="33">
        <f>ROUND(AVERAGE(H19:K19),0)</f>
        <v>61</v>
      </c>
      <c r="M19" s="30">
        <f>신서식!W16</f>
        <v>54.7</v>
      </c>
      <c r="N19" s="65">
        <f>신서식!Y16</f>
        <v>53.1</v>
      </c>
      <c r="O19" s="67">
        <f>ROUND(AVERAGE(M19:N19),0)</f>
        <v>54</v>
      </c>
    </row>
    <row r="20" spans="1:15" ht="18" customHeight="1">
      <c r="A20" s="184"/>
      <c r="B20" s="186"/>
      <c r="C20" s="188"/>
      <c r="D20" s="186"/>
      <c r="E20" s="34" t="s">
        <v>66</v>
      </c>
      <c r="F20" s="35" t="s">
        <v>70</v>
      </c>
      <c r="G20" s="35" t="s">
        <v>70</v>
      </c>
      <c r="H20" s="36"/>
      <c r="I20" s="36"/>
      <c r="J20" s="36"/>
      <c r="K20" s="36"/>
      <c r="L20" s="33">
        <f>ROUND(AVERAGE(L18:L19),0)</f>
        <v>62</v>
      </c>
      <c r="M20" s="37"/>
      <c r="N20" s="68"/>
      <c r="O20" s="67">
        <f>ROUND(AVERAGE(O18:O19),0)</f>
        <v>54</v>
      </c>
    </row>
    <row r="21" spans="1:15" ht="18" customHeight="1">
      <c r="A21" s="184" t="s">
        <v>72</v>
      </c>
      <c r="B21" s="186" t="s">
        <v>73</v>
      </c>
      <c r="C21" s="188" t="s">
        <v>77</v>
      </c>
      <c r="D21" s="190" t="s">
        <v>140</v>
      </c>
      <c r="E21" s="31" t="s">
        <v>110</v>
      </c>
      <c r="F21" s="32" t="s">
        <v>111</v>
      </c>
      <c r="G21" s="32" t="s">
        <v>112</v>
      </c>
      <c r="H21" s="28">
        <f>신서식!N17</f>
        <v>57.4</v>
      </c>
      <c r="I21" s="28">
        <f>신서식!P17</f>
        <v>54.2</v>
      </c>
      <c r="J21" s="28">
        <f>신서식!R17</f>
        <v>54.1</v>
      </c>
      <c r="K21" s="28">
        <f>신서식!T17</f>
        <v>55.1</v>
      </c>
      <c r="L21" s="33">
        <f>ROUND(AVERAGE(H21:K21),0)</f>
        <v>55</v>
      </c>
      <c r="M21" s="30">
        <f>신서식!W17</f>
        <v>56.3</v>
      </c>
      <c r="N21" s="65">
        <f>신서식!Y17</f>
        <v>50.1</v>
      </c>
      <c r="O21" s="67">
        <f>ROUND(AVERAGE(M21:N21),0)</f>
        <v>53</v>
      </c>
    </row>
    <row r="22" spans="1:15" ht="18" customHeight="1">
      <c r="A22" s="184"/>
      <c r="B22" s="186"/>
      <c r="C22" s="188"/>
      <c r="D22" s="186"/>
      <c r="E22" s="31" t="s">
        <v>113</v>
      </c>
      <c r="F22" s="32" t="s">
        <v>114</v>
      </c>
      <c r="G22" s="32" t="s">
        <v>86</v>
      </c>
      <c r="H22" s="28">
        <f>신서식!N18</f>
        <v>61.3</v>
      </c>
      <c r="I22" s="28">
        <f>신서식!P18</f>
        <v>59.3</v>
      </c>
      <c r="J22" s="28">
        <f>신서식!R18</f>
        <v>59.2</v>
      </c>
      <c r="K22" s="28">
        <f>신서식!T18</f>
        <v>58.1</v>
      </c>
      <c r="L22" s="33">
        <f>ROUND(AVERAGE(H22:K22),0)</f>
        <v>59</v>
      </c>
      <c r="M22" s="30">
        <f>신서식!W18</f>
        <v>52.9</v>
      </c>
      <c r="N22" s="65">
        <f>신서식!Y18</f>
        <v>49.9</v>
      </c>
      <c r="O22" s="67">
        <f>ROUND(AVERAGE(M22:N22),0)</f>
        <v>51</v>
      </c>
    </row>
    <row r="23" spans="1:15" ht="18" customHeight="1">
      <c r="A23" s="184"/>
      <c r="B23" s="186"/>
      <c r="C23" s="188"/>
      <c r="D23" s="186"/>
      <c r="E23" s="31" t="s">
        <v>115</v>
      </c>
      <c r="F23" s="32" t="s">
        <v>116</v>
      </c>
      <c r="G23" s="32" t="s">
        <v>117</v>
      </c>
      <c r="H23" s="28">
        <f>신서식!N19</f>
        <v>61.7</v>
      </c>
      <c r="I23" s="28">
        <f>신서식!P19</f>
        <v>59.8</v>
      </c>
      <c r="J23" s="28">
        <f>신서식!R19</f>
        <v>56.9</v>
      </c>
      <c r="K23" s="28">
        <f>신서식!T19</f>
        <v>59.3</v>
      </c>
      <c r="L23" s="33">
        <f>ROUND(AVERAGE(H23:K23),0)</f>
        <v>59</v>
      </c>
      <c r="M23" s="30">
        <f>신서식!W19</f>
        <v>51.9</v>
      </c>
      <c r="N23" s="65">
        <f>신서식!Y19</f>
        <v>48.8</v>
      </c>
      <c r="O23" s="67">
        <f>ROUND(AVERAGE(M23:N23),0)</f>
        <v>50</v>
      </c>
    </row>
    <row r="24" spans="1:15" ht="18" customHeight="1">
      <c r="A24" s="184"/>
      <c r="B24" s="186"/>
      <c r="C24" s="188"/>
      <c r="D24" s="186"/>
      <c r="E24" s="34" t="s">
        <v>66</v>
      </c>
      <c r="F24" s="35" t="s">
        <v>70</v>
      </c>
      <c r="G24" s="35" t="s">
        <v>70</v>
      </c>
      <c r="H24" s="36"/>
      <c r="I24" s="36"/>
      <c r="J24" s="36"/>
      <c r="K24" s="36"/>
      <c r="L24" s="33">
        <f>ROUND(AVERAGE(L21:L23),0)</f>
        <v>58</v>
      </c>
      <c r="M24" s="37"/>
      <c r="N24" s="36"/>
      <c r="O24" s="46">
        <f>ROUND(AVERAGE(O21:O23),0)</f>
        <v>51</v>
      </c>
    </row>
    <row r="25" spans="1:15" ht="18" customHeight="1">
      <c r="A25" s="184"/>
      <c r="B25" s="186"/>
      <c r="C25" s="188"/>
      <c r="D25" s="190" t="s">
        <v>139</v>
      </c>
      <c r="E25" s="31" t="s">
        <v>118</v>
      </c>
      <c r="F25" s="32" t="s">
        <v>119</v>
      </c>
      <c r="G25" s="32" t="s">
        <v>120</v>
      </c>
      <c r="H25" s="28">
        <f>신서식!N20</f>
        <v>68.900000000000006</v>
      </c>
      <c r="I25" s="28">
        <f>신서식!P20</f>
        <v>65.2</v>
      </c>
      <c r="J25" s="28">
        <f>신서식!R20</f>
        <v>64.3</v>
      </c>
      <c r="K25" s="28">
        <f>신서식!T20</f>
        <v>66.7</v>
      </c>
      <c r="L25" s="33">
        <f>ROUND(AVERAGE(H25:K25),0)</f>
        <v>66</v>
      </c>
      <c r="M25" s="30">
        <f>신서식!W20</f>
        <v>61.3</v>
      </c>
      <c r="N25" s="28">
        <f>신서식!Y20</f>
        <v>56.1</v>
      </c>
      <c r="O25" s="46">
        <f>ROUND(AVERAGE(M25:N25),0)</f>
        <v>59</v>
      </c>
    </row>
    <row r="26" spans="1:15" ht="18" customHeight="1">
      <c r="A26" s="184"/>
      <c r="B26" s="186"/>
      <c r="C26" s="188"/>
      <c r="D26" s="186"/>
      <c r="E26" s="31" t="s">
        <v>121</v>
      </c>
      <c r="F26" s="32" t="s">
        <v>122</v>
      </c>
      <c r="G26" s="32" t="s">
        <v>123</v>
      </c>
      <c r="H26" s="28">
        <f>신서식!N21</f>
        <v>67.900000000000006</v>
      </c>
      <c r="I26" s="28">
        <f>신서식!P21</f>
        <v>64.2</v>
      </c>
      <c r="J26" s="28">
        <f>신서식!R21</f>
        <v>64.099999999999994</v>
      </c>
      <c r="K26" s="28">
        <f>신서식!T21</f>
        <v>66.900000000000006</v>
      </c>
      <c r="L26" s="33">
        <f>ROUND(AVERAGE(H26:K26),0)</f>
        <v>66</v>
      </c>
      <c r="M26" s="30">
        <f>신서식!W21</f>
        <v>60.6</v>
      </c>
      <c r="N26" s="28">
        <f>신서식!Y21</f>
        <v>59.1</v>
      </c>
      <c r="O26" s="46">
        <f>ROUND(AVERAGE(M26:N26),0)</f>
        <v>60</v>
      </c>
    </row>
    <row r="27" spans="1:15" ht="18" customHeight="1">
      <c r="A27" s="184"/>
      <c r="B27" s="186"/>
      <c r="C27" s="188"/>
      <c r="D27" s="186"/>
      <c r="E27" s="34" t="s">
        <v>66</v>
      </c>
      <c r="F27" s="35" t="s">
        <v>70</v>
      </c>
      <c r="G27" s="35" t="s">
        <v>70</v>
      </c>
      <c r="H27" s="36"/>
      <c r="I27" s="36"/>
      <c r="J27" s="36"/>
      <c r="K27" s="36"/>
      <c r="L27" s="33">
        <f>ROUND(AVERAGE(L25:L26),0)</f>
        <v>66</v>
      </c>
      <c r="M27" s="37"/>
      <c r="N27" s="36"/>
      <c r="O27" s="46">
        <f>ROUND(AVERAGE(O25:O26),0)</f>
        <v>60</v>
      </c>
    </row>
    <row r="28" spans="1:15" ht="18" customHeight="1">
      <c r="A28" s="184" t="s">
        <v>124</v>
      </c>
      <c r="B28" s="186" t="s">
        <v>125</v>
      </c>
      <c r="C28" s="188" t="s">
        <v>126</v>
      </c>
      <c r="D28" s="190" t="s">
        <v>140</v>
      </c>
      <c r="E28" s="31" t="s">
        <v>127</v>
      </c>
      <c r="F28" s="32" t="s">
        <v>128</v>
      </c>
      <c r="G28" s="32" t="s">
        <v>129</v>
      </c>
      <c r="H28" s="28">
        <f>신서식!N22</f>
        <v>62.2</v>
      </c>
      <c r="I28" s="28">
        <f>신서식!P22</f>
        <v>66.7</v>
      </c>
      <c r="J28" s="28">
        <f>신서식!R22</f>
        <v>67.239999999999995</v>
      </c>
      <c r="K28" s="28">
        <f>신서식!T22</f>
        <v>65.900000000000006</v>
      </c>
      <c r="L28" s="33">
        <f>ROUND(AVERAGE(H28:K28),0)</f>
        <v>66</v>
      </c>
      <c r="M28" s="30">
        <f>신서식!W22</f>
        <v>56.9</v>
      </c>
      <c r="N28" s="28">
        <f>신서식!Y22</f>
        <v>58.6</v>
      </c>
      <c r="O28" s="46">
        <f>ROUND(AVERAGE(M28:N28),0)</f>
        <v>58</v>
      </c>
    </row>
    <row r="29" spans="1:15" ht="18" customHeight="1">
      <c r="A29" s="184"/>
      <c r="B29" s="186"/>
      <c r="C29" s="188"/>
      <c r="D29" s="186"/>
      <c r="E29" s="31" t="s">
        <v>130</v>
      </c>
      <c r="F29" s="32" t="s">
        <v>128</v>
      </c>
      <c r="G29" s="32" t="s">
        <v>131</v>
      </c>
      <c r="H29" s="28">
        <f>신서식!N23</f>
        <v>64.2</v>
      </c>
      <c r="I29" s="28">
        <f>신서식!P23</f>
        <v>61.3</v>
      </c>
      <c r="J29" s="28">
        <f>신서식!R23</f>
        <v>64.2</v>
      </c>
      <c r="K29" s="28">
        <f>신서식!T23</f>
        <v>64.400000000000006</v>
      </c>
      <c r="L29" s="33">
        <f>ROUND(AVERAGE(H29:K29),0)</f>
        <v>64</v>
      </c>
      <c r="M29" s="30">
        <f>신서식!W23</f>
        <v>62.1</v>
      </c>
      <c r="N29" s="28">
        <f>신서식!Y23</f>
        <v>57.6</v>
      </c>
      <c r="O29" s="46">
        <f>ROUND(AVERAGE(M29:N29),0)</f>
        <v>60</v>
      </c>
    </row>
    <row r="30" spans="1:15" ht="18" customHeight="1">
      <c r="A30" s="184"/>
      <c r="B30" s="186"/>
      <c r="C30" s="188"/>
      <c r="D30" s="186"/>
      <c r="E30" s="31" t="s">
        <v>132</v>
      </c>
      <c r="F30" s="32" t="s">
        <v>133</v>
      </c>
      <c r="G30" s="32" t="s">
        <v>134</v>
      </c>
      <c r="H30" s="28">
        <f>신서식!N24</f>
        <v>61.4</v>
      </c>
      <c r="I30" s="28">
        <f>신서식!P24</f>
        <v>63.9</v>
      </c>
      <c r="J30" s="28">
        <f>신서식!R24</f>
        <v>61.6</v>
      </c>
      <c r="K30" s="28">
        <f>신서식!T24</f>
        <v>62.9</v>
      </c>
      <c r="L30" s="33">
        <f>ROUND(AVERAGE(H30:K30),0)</f>
        <v>62</v>
      </c>
      <c r="M30" s="30">
        <f>신서식!W24</f>
        <v>64.099999999999994</v>
      </c>
      <c r="N30" s="28">
        <f>신서식!Y24</f>
        <v>60.1</v>
      </c>
      <c r="O30" s="46">
        <f>ROUND(AVERAGE(M30:N30),0)</f>
        <v>62</v>
      </c>
    </row>
    <row r="31" spans="1:15" ht="18" customHeight="1">
      <c r="A31" s="184"/>
      <c r="B31" s="186"/>
      <c r="C31" s="188"/>
      <c r="D31" s="186"/>
      <c r="E31" s="34" t="s">
        <v>66</v>
      </c>
      <c r="F31" s="35" t="s">
        <v>70</v>
      </c>
      <c r="G31" s="35" t="s">
        <v>70</v>
      </c>
      <c r="H31" s="36"/>
      <c r="I31" s="36"/>
      <c r="J31" s="36"/>
      <c r="K31" s="36"/>
      <c r="L31" s="33">
        <f>ROUND(AVERAGE(L28:L30),0)</f>
        <v>64</v>
      </c>
      <c r="M31" s="37"/>
      <c r="N31" s="36"/>
      <c r="O31" s="46">
        <f>ROUND(AVERAGE(O28:O30),0)</f>
        <v>60</v>
      </c>
    </row>
    <row r="32" spans="1:15" ht="18" customHeight="1">
      <c r="A32" s="184"/>
      <c r="B32" s="186"/>
      <c r="C32" s="188"/>
      <c r="D32" s="190" t="s">
        <v>139</v>
      </c>
      <c r="E32" s="64" t="s">
        <v>42</v>
      </c>
      <c r="F32" s="32" t="s">
        <v>135</v>
      </c>
      <c r="G32" s="32" t="s">
        <v>136</v>
      </c>
      <c r="H32" s="28">
        <f>신서식!N25</f>
        <v>70.2</v>
      </c>
      <c r="I32" s="28">
        <f>신서식!P25</f>
        <v>71.3</v>
      </c>
      <c r="J32" s="28">
        <f>신서식!R25</f>
        <v>69.900000000000006</v>
      </c>
      <c r="K32" s="28">
        <f>신서식!T25</f>
        <v>67.900000000000006</v>
      </c>
      <c r="L32" s="33">
        <f>ROUND(AVERAGE(H32:K32),0)</f>
        <v>70</v>
      </c>
      <c r="M32" s="30">
        <f>신서식!W25</f>
        <v>68.099999999999994</v>
      </c>
      <c r="N32" s="28">
        <f>신서식!Y25</f>
        <v>62.3</v>
      </c>
      <c r="O32" s="46">
        <f>ROUND(AVERAGE(M32:N32),0)</f>
        <v>65</v>
      </c>
    </row>
    <row r="33" spans="1:15" ht="18" customHeight="1">
      <c r="A33" s="184"/>
      <c r="B33" s="186"/>
      <c r="C33" s="188"/>
      <c r="D33" s="186"/>
      <c r="E33" s="64" t="s">
        <v>43</v>
      </c>
      <c r="F33" s="32" t="s">
        <v>137</v>
      </c>
      <c r="G33" s="32" t="s">
        <v>138</v>
      </c>
      <c r="H33" s="28">
        <f>신서식!N26</f>
        <v>70.099999999999994</v>
      </c>
      <c r="I33" s="28">
        <f>신서식!P26</f>
        <v>71.3</v>
      </c>
      <c r="J33" s="28">
        <f>신서식!R26</f>
        <v>70.900000000000006</v>
      </c>
      <c r="K33" s="28">
        <f>신서식!T26</f>
        <v>67.099999999999994</v>
      </c>
      <c r="L33" s="33">
        <f>ROUND(AVERAGE(H33:K33),0)</f>
        <v>70</v>
      </c>
      <c r="M33" s="30">
        <f>신서식!W26</f>
        <v>63.5</v>
      </c>
      <c r="N33" s="28">
        <f>신서식!Y26</f>
        <v>62.1</v>
      </c>
      <c r="O33" s="46">
        <f>ROUND(AVERAGE(M33:N33),0)</f>
        <v>63</v>
      </c>
    </row>
    <row r="34" spans="1:15" ht="18" customHeight="1" thickBot="1">
      <c r="A34" s="185"/>
      <c r="B34" s="187"/>
      <c r="C34" s="189"/>
      <c r="D34" s="187"/>
      <c r="E34" s="39" t="s">
        <v>66</v>
      </c>
      <c r="F34" s="40" t="s">
        <v>70</v>
      </c>
      <c r="G34" s="40" t="s">
        <v>70</v>
      </c>
      <c r="H34" s="41"/>
      <c r="I34" s="41"/>
      <c r="J34" s="41"/>
      <c r="K34" s="41"/>
      <c r="L34" s="42">
        <f>ROUND(AVERAGE(L32:L33),0)</f>
        <v>70</v>
      </c>
      <c r="M34" s="43"/>
      <c r="N34" s="41"/>
      <c r="O34" s="47">
        <f>ROUND(AVERAGE(O32:O33),0)</f>
        <v>64</v>
      </c>
    </row>
  </sheetData>
  <mergeCells count="34">
    <mergeCell ref="A1:O1"/>
    <mergeCell ref="A2:D2"/>
    <mergeCell ref="A3:O3"/>
    <mergeCell ref="A4:B4"/>
    <mergeCell ref="C4:G4"/>
    <mergeCell ref="H4:O4"/>
    <mergeCell ref="H5:L5"/>
    <mergeCell ref="M5:O5"/>
    <mergeCell ref="A7:A13"/>
    <mergeCell ref="B7:B13"/>
    <mergeCell ref="C7:C13"/>
    <mergeCell ref="D7:D10"/>
    <mergeCell ref="D11:D13"/>
    <mergeCell ref="A5:A6"/>
    <mergeCell ref="B5:B6"/>
    <mergeCell ref="C5:C6"/>
    <mergeCell ref="D5:D6"/>
    <mergeCell ref="E5:E6"/>
    <mergeCell ref="F5:G5"/>
    <mergeCell ref="A21:A27"/>
    <mergeCell ref="B21:B27"/>
    <mergeCell ref="C21:C27"/>
    <mergeCell ref="D21:D24"/>
    <mergeCell ref="D25:D27"/>
    <mergeCell ref="A14:A20"/>
    <mergeCell ref="B14:B20"/>
    <mergeCell ref="C14:C20"/>
    <mergeCell ref="D14:D17"/>
    <mergeCell ref="D18:D20"/>
    <mergeCell ref="A28:A34"/>
    <mergeCell ref="B28:B34"/>
    <mergeCell ref="C28:C34"/>
    <mergeCell ref="D28:D31"/>
    <mergeCell ref="D32:D34"/>
  </mergeCells>
  <phoneticPr fontId="2" type="noConversion"/>
  <conditionalFormatting sqref="L7:L10">
    <cfRule type="cellIs" dxfId="5" priority="1" stopIfTrue="1" operator="greaterThan">
      <formula>50</formula>
    </cfRule>
  </conditionalFormatting>
  <conditionalFormatting sqref="O7:O10">
    <cfRule type="cellIs" dxfId="4" priority="2" stopIfTrue="1" operator="greaterThan">
      <formula>40</formula>
    </cfRule>
  </conditionalFormatting>
  <conditionalFormatting sqref="L11:L13 L18:L24 O25:O31">
    <cfRule type="cellIs" dxfId="3" priority="3" stopIfTrue="1" operator="greaterThan">
      <formula>65</formula>
    </cfRule>
  </conditionalFormatting>
  <conditionalFormatting sqref="L14:L17 O11:O13 O18:O24">
    <cfRule type="cellIs" dxfId="2" priority="4" stopIfTrue="1" operator="greaterThan">
      <formula>55</formula>
    </cfRule>
  </conditionalFormatting>
  <conditionalFormatting sqref="O14:O17">
    <cfRule type="cellIs" priority="5" stopIfTrue="1" operator="greaterThan">
      <formula>45</formula>
    </cfRule>
  </conditionalFormatting>
  <conditionalFormatting sqref="L25:L31 O32:O34">
    <cfRule type="cellIs" dxfId="1" priority="6" stopIfTrue="1" operator="greaterThan">
      <formula>70</formula>
    </cfRule>
  </conditionalFormatting>
  <conditionalFormatting sqref="L32:L34">
    <cfRule type="cellIs" dxfId="0" priority="7" stopIfTrue="1" operator="greaterThan">
      <formula>75</formula>
    </cfRule>
  </conditionalFormatting>
  <hyperlinks>
    <hyperlink ref="E14" r:id="rId1"/>
    <hyperlink ref="E15" r:id="rId2"/>
    <hyperlink ref="E16" r:id="rId3" display="성호1차@공터"/>
    <hyperlink ref="E18" r:id="rId4"/>
    <hyperlink ref="E19" r:id="rId5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신서식</vt:lpstr>
      <vt:lpstr>구서식</vt:lpstr>
      <vt:lpstr>신서식!Print_Titles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owner</cp:lastModifiedBy>
  <cp:lastPrinted>2015-03-25T08:32:34Z</cp:lastPrinted>
  <dcterms:created xsi:type="dcterms:W3CDTF">2002-10-14T23:32:57Z</dcterms:created>
  <dcterms:modified xsi:type="dcterms:W3CDTF">2016-12-21T06:12:44Z</dcterms:modified>
</cp:coreProperties>
</file>